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84" documentId="120_S{2AC9BD13-BADA-5192-A53E-5A8FF88502F6}" xr6:coauthVersionLast="47" xr6:coauthVersionMax="47" xr10:uidLastSave="{D7177AB7-A3B9-45A1-BA23-482991CF4963}"/>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<sst xmlns="http://schemas.openxmlformats.org/spreadsheetml/2006/main" count="180279" uniqueCount="39120">
  <si>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</si>
  <si>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</si>
  <si>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</si>
  <si>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</si>
  <si>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</si>
  <si>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</si>
  <si>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</si>
  <si>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</si>
  <si>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</si>
  <si>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</si>
  <si>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</si>
  <si>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</si>
  <si>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</si>
  <si>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</si>
  <si>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</si>
  <si>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</si>
  <si>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</si>
  <si>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</si>
  <si>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</si>
  <si>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</si>
  <si>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</si>
  <si>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</si>
  <si>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</si>
  <si>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</si>
  <si>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</si>
  <si>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</si>
  <si>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</si>
  <si>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</si>
  <si>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</si>
  <si>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</si>
  <si>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</si>
  <si>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</si>
  <si>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</si>
  <si>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</si>
  <si>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</si>
  <si>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</si>
  <si>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</si>
  <si>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</si>
  <si>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</si>
  <si>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</si>
  <si>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</si>
  <si>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</si>
  <si>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</si>
  <si>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</si>
  <si>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</si>
  <si>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</si>
  <si>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</si>
  <si>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</si>
  <si>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</si>
  <si>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</si>
  <si>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</si>
  <si>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</si>
  <si>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</si>
  <si>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</si>
  <si>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</si>
  <si>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</si>
  <si>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</si>
  <si>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</si>
  <si>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</si>
  <si>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</si>
  <si>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</si>
  <si>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</si>
  <si>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</si>
  <si>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</si>
  <si>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</si>
  <si>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</si>
  <si>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</si>
  <si>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</si>
  <si>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</si>
  <si>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</si>
  <si>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</si>
  <si>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</si>
  <si>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</si>
  <si>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</si>
  <si>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</si>
  <si>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</si>
  <si>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</si>
  <si>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</si>
  <si>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</si>
  <si>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</si>
  <si>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</si>
  <si>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</si>
  <si>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</si>
  <si>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</si>
  <si>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</si>
  <si>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</si>
  <si>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</si>
  <si>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</si>
  <si>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</si>
  <si>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</si>
  <si>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</si>
  <si>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</si>
  <si>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</si>
  <si>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</si>
  <si>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</si>
  <si>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</si>
  <si>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</si>
  <si>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</si>
  <si>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</si>
  <si>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</si>
  <si>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</si>
  <si>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</si>
  <si>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</si>
  <si>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</si>
  <si>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</si>
  <si>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</si>
  <si>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</si>
  <si>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</si>
  <si>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</si>
  <si>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</si>
  <si>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</si>
  <si>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</si>
  <si>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</si>
  <si>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</si>
  <si>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</si>
  <si>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</si>
  <si>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</si>
  <si>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</si>
  <si>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</si>
  <si>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</si>
  <si>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</si>
  <si>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</si>
  <si>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</si>
  <si>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</si>
  <si>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</si>
  <si>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</si>
  <si>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</si>
  <si>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</si>
  <si>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</si>
  <si>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</si>
  <si>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</si>
  <si>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</si>
  <si>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</si>
  <si>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</si>
  <si>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</si>
  <si>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</si>
  <si>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</si>
  <si>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</si>
  <si>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</si>
  <si>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</si>
  <si>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</si>
  <si>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</si>
  <si>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</si>
  <si>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</si>
  <si>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</si>
  <si>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</si>
  <si>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</si>
  <si>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</si>
  <si>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</si>
  <si>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</si>
  <si>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</si>
  <si>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</si>
  <si>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</si>
  <si>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</si>
  <si>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</si>
  <si>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</si>
  <si>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</si>
  <si>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</si>
  <si>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</si>
  <si>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</si>
  <si>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</si>
  <si>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</si>
  <si>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</si>
  <si>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</si>
  <si>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</si>
  <si>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</si>
  <si>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</si>
  <si>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</si>
  <si>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</si>
  <si>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</si>
  <si>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</si>
  <si>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</si>
  <si>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</si>
  <si>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</si>
  <si>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</si>
  <si>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</si>
  <si>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</si>
  <si>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</si>
  <si>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</si>
  <si>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</si>
  <si>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</si>
  <si>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</si>
  <si>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</si>
  <si>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</si>
  <si>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</si>
  <si>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</si>
  <si>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</si>
  <si>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</si>
  <si>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</si>
  <si>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</si>
  <si>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</si>
  <si>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</si>
  <si>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</si>
  <si>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</si>
  <si>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</si>
  <si>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</si>
  <si>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</si>
  <si>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</si>
  <si>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</si>
  <si>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</si>
  <si>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</si>
  <si>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</si>
  <si>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</si>
  <si>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</si>
  <si>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</si>
  <si>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</si>
  <si>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</si>
  <si>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</si>
  <si>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</si>
  <si>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</si>
  <si>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</si>
  <si>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</si>
  <si>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</si>
  <si>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</si>
  <si>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</si>
  <si>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</si>
  <si>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</si>
  <si>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</si>
  <si>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</si>
  <si>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</si>
  <si>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</si>
  <si>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</si>
  <si>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</si>
  <si>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</si>
  <si>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</si>
  <si>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</si>
  <si>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</si>
  <si>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</si>
  <si>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</si>
  <si>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</si>
  <si>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</si>
  <si>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</si>
  <si>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</si>
  <si>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</si>
  <si>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</si>
  <si>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</si>
  <si>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</si>
  <si>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</si>
  <si>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</si>
  <si>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</si>
  <si>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</si>
  <si>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</si>
  <si>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</si>
  <si>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</si>
  <si>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</si>
  <si>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</si>
  <si>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</si>
  <si>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</si>
  <si>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</si>
  <si>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</si>
  <si>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</si>
  <si>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</si>
  <si>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</si>
  <si>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</si>
  <si>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</si>
  <si>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</si>
  <si>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</si>
  <si>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</si>
  <si>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</si>
  <si>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</si>
  <si>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</si>
  <si>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</si>
  <si>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</si>
  <si>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</si>
  <si>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</si>
  <si>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</si>
  <si>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</si>
  <si>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</si>
  <si>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</si>
  <si>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</si>
  <si>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</si>
  <si>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</si>
  <si>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</si>
  <si>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</si>
  <si>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</si>
  <si>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</si>
  <si>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</si>
  <si>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</si>
  <si>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</si>
  <si>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</si>
  <si>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</si>
  <si>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</si>
  <si>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</si>
  <si>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</si>
  <si>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</si>
  <si>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</si>
  <si>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</si>
  <si>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</si>
  <si>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</si>
  <si>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</si>
  <si>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</si>
  <si>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</si>
  <si>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</si>
  <si>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</si>
  <si>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</si>
  <si>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</si>
  <si>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</si>
  <si>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</si>
  <si>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</si>
  <si>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</si>
  <si>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</si>
  <si>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</si>
  <si>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</si>
  <si>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</si>
  <si>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</si>
  <si>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</si>
  <si>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</si>
  <si>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</si>
  <si>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</si>
  <si>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</si>
  <si>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</si>
  <si>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</si>
  <si>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</si>
  <si>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</si>
  <si>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</si>
  <si>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</si>
  <si>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</si>
  <si>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</si>
  <si>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</si>
  <si>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</si>
  <si>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</si>
  <si>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</si>
  <si>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</si>
  <si>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</si>
  <si>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</si>
  <si>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</si>
  <si>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</si>
  <si>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</si>
  <si>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</si>
  <si>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</si>
  <si>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</si>
  <si>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</si>
  <si>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</si>
  <si>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</si>
  <si>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</si>
  <si>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</si>
  <si>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</si>
  <si>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</si>
  <si>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</si>
  <si>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</si>
  <si>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</si>
  <si>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</si>
  <si>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</si>
  <si>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</si>
  <si>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</si>
  <si>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</si>
  <si>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</si>
  <si>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</si>
  <si>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</si>
  <si>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</si>
  <si>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</si>
  <si>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</si>
  <si>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</si>
  <si>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</si>
  <si>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</si>
  <si>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</si>
  <si>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</si>
  <si>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</si>
  <si>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</si>
  <si>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</si>
  <si>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</si>
  <si>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</si>
  <si>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</si>
  <si>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</si>
  <si>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</si>
  <si>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</si>
  <si>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</si>
  <si>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</si>
  <si>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</si>
  <si>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</si>
  <si>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</si>
  <si>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</si>
  <si>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</si>
  <si>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</si>
  <si>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</si>
  <si>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</si>
  <si>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</si>
  <si>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</si>
  <si>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</si>
  <si>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</si>
  <si>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</si>
  <si>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</si>
  <si>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</si>
  <si>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</si>
  <si>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</si>
  <si>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</si>
  <si>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</si>
  <si>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</si>
  <si>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</si>
  <si>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</si>
  <si>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</si>
  <si>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</si>
  <si>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</si>
  <si>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</si>
  <si>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</si>
  <si>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</si>
  <si>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</si>
  <si>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</si>
  <si>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</si>
  <si>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</si>
  <si>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</si>
  <si>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</si>
  <si>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</si>
  <si>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</si>
  <si>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</si>
  <si>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</si>
  <si>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</si>
  <si>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</si>
  <si>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</si>
  <si>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</si>
  <si>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</si>
  <si>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</si>
  <si>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</si>
  <si>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</si>
  <si>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</si>
  <si>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</si>
  <si>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</si>
  <si>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</si>
  <si>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</si>
  <si>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</si>
  <si>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</si>
  <si>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</si>
  <si>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</si>
  <si>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</si>
  <si>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</si>
  <si>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</si>
  <si>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</si>
  <si>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</si>
  <si>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</si>
  <si>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</si>
  <si>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</si>
  <si>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</si>
  <si>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</si>
  <si>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</si>
  <si>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</si>
  <si>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</si>
  <si>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</si>
  <si>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</si>
  <si>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</si>
  <si>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</si>
  <si>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</si>
  <si>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</si>
  <si>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</si>
  <si>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</si>
  <si>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</si>
  <si>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</si>
  <si>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</si>
  <si>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</si>
  <si>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</si>
  <si>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</si>
  <si>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</si>
  <si>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</si>
  <si>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</si>
  <si>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</si>
  <si>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</si>
  <si>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</si>
  <si>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</si>
  <si>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</si>
  <si>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</si>
  <si>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</si>
  <si>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</si>
  <si>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</si>
  <si>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</si>
  <si>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</si>
  <si>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</si>
  <si>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</si>
  <si>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</si>
  <si>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</si>
  <si>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</si>
  <si>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</si>
  <si>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</si>
  <si>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</si>
  <si>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</si>
  <si>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</si>
  <si>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</si>
  <si>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</si>
  <si>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</si>
  <si>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</si>
  <si>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</si>
  <si>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</si>
  <si>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</si>
  <si>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</si>
  <si>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</si>
  <si>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</si>
  <si>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</si>
  <si>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</si>
  <si>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</si>
  <si>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</si>
  <si>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</si>
  <si>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</si>
  <si>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</si>
  <si>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</si>
  <si>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</si>
  <si>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</si>
  <si>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</si>
  <si>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</si>
  <si>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</si>
  <si>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</si>
  <si>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</si>
  <si>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</si>
  <si>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</si>
  <si>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</si>
  <si>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</si>
  <si>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</si>
  <si>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</si>
  <si>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</si>
  <si>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</si>
  <si>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</si>
  <si>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</si>
  <si>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</si>
  <si>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</si>
  <si>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</si>
  <si>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</si>
  <si>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</si>
  <si>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</si>
  <si>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</si>
  <si>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</si>
  <si>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</si>
  <si>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</si>
  <si>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</si>
  <si>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</si>
  <si>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</si>
  <si>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</si>
  <si>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</si>
  <si>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</si>
  <si>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</si>
  <si>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</si>
  <si>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</si>
  <si>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</si>
  <si>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</si>
  <si>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</si>
  <si>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</si>
  <si>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</si>
  <si>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</si>
  <si>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</si>
  <si>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</si>
  <si>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</si>
  <si>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</si>
  <si>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</si>
  <si>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</si>
  <si>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</si>
  <si>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</si>
  <si>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</si>
  <si>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</si>
  <si>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</si>
  <si>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</si>
  <si>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</si>
  <si>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</si>
  <si>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</si>
  <si>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</si>
  <si>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</si>
  <si>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</si>
  <si>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</si>
  <si>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</si>
  <si>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</si>
  <si>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</si>
  <si>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</si>
  <si>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</si>
  <si>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</si>
  <si>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</si>
  <si>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</si>
  <si>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</si>
  <si>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</si>
  <si>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</si>
  <si>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</si>
  <si>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</si>
  <si>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</si>
  <si>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</si>
  <si>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</si>
  <si>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</si>
  <si>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</si>
  <si>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</si>
  <si>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</si>
  <si>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</si>
  <si>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</si>
  <si>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</si>
  <si>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</si>
  <si>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</si>
  <si>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</si>
  <si>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</si>
  <si>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</si>
  <si>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</si>
  <si>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</si>
  <si>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</si>
  <si>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</si>
  <si>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</si>
  <si>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</si>
  <si>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</si>
  <si>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</si>
  <si>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</si>
  <si>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</si>
  <si>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</si>
  <si>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</si>
  <si>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</si>
  <si>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</si>
  <si>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</si>
  <si>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</si>
  <si>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</si>
  <si>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</si>
  <si>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</si>
  <si>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</si>
  <si>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</si>
  <si>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</si>
  <si>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</si>
  <si>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</si>
  <si>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</si>
  <si>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</si>
  <si>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</si>
  <si>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</si>
  <si>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</si>
  <si>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</si>
  <si>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</si>
  <si>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</si>
  <si>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</si>
  <si>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</si>
  <si>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</si>
  <si>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</si>
  <si>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</si>
  <si>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</si>
  <si>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</si>
  <si>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</si>
  <si>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</si>
  <si>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</si>
  <si>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</si>
  <si>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</si>
  <si>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</si>
  <si>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</si>
  <si>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</si>
  <si>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</si>
  <si>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</si>
  <si>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</si>
  <si>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</si>
  <si>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</si>
  <si>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</si>
  <si>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</si>
  <si>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</si>
  <si>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</si>
  <si>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</si>
  <si>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</si>
  <si>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</si>
  <si>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</si>
  <si>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</si>
  <si>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</si>
  <si>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</si>
  <si>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</si>
  <si>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</si>
  <si>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</si>
  <si>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</si>
  <si>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</si>
  <si>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</si>
  <si>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</si>
  <si>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</si>
  <si>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</si>
  <si>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</si>
  <si>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</si>
  <si>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</si>
  <si>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</si>
  <si>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</si>
  <si>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</si>
  <si>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</si>
  <si>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</si>
  <si>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</si>
  <si>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</si>
  <si>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</si>
  <si>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</si>
  <si>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</si>
  <si>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</si>
  <si>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</si>
  <si>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</si>
  <si>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</si>
  <si>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</si>
  <si>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</si>
  <si>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</si>
  <si>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</si>
  <si>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</si>
  <si>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</si>
  <si>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</si>
  <si>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</si>
  <si>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</si>
  <si>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</si>
  <si>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</si>
  <si>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</si>
  <si>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</si>
  <si>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</si>
  <si>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</si>
  <si>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</si>
  <si>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</si>
  <si>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</si>
  <si>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</si>
  <si>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</si>
  <si>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</si>
  <si>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</si>
  <si>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</si>
  <si>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</si>
  <si>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</si>
  <si>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</si>
  <si>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</si>
  <si>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</si>
  <si>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</si>
  <si>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</si>
  <si>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</si>
  <si>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</si>
  <si>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</si>
  <si>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</si>
  <si>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</si>
  <si>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</si>
  <si>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</si>
  <si>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</si>
  <si>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</si>
  <si>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</si>
  <si>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</si>
  <si>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</si>
  <si>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</si>
  <si>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</si>
  <si>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</si>
  <si>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</si>
  <si>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</si>
  <si>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</si>
  <si>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</si>
  <si>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</si>
  <si>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</si>
  <si>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</si>
  <si>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</si>
  <si>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</si>
  <si>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</si>
  <si>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</si>
  <si>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</si>
  <si>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</si>
  <si>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</si>
  <si>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</si>
  <si>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</si>
  <si>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</si>
  <si>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</si>
  <si>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</si>
  <si>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</si>
  <si>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</si>
  <si>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</si>
  <si>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</si>
  <si>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</si>
  <si>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</si>
  <si>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</si>
  <si>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</si>
  <si>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</si>
  <si>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</si>
  <si>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</si>
  <si>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</si>
  <si>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</si>
  <si>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</si>
  <si>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</si>
  <si>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</si>
  <si>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</si>
  <si>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</si>
  <si>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</si>
  <si>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</si>
  <si>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</si>
  <si>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</si>
  <si>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</si>
  <si>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</si>
  <si>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</si>
  <si>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</si>
  <si>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</si>
  <si>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</si>
  <si>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</si>
  <si>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</si>
  <si>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</si>
  <si>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</si>
  <si>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</si>
  <si>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</si>
  <si>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</si>
  <si>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</si>
  <si>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</si>
  <si>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</si>
  <si>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</si>
  <si>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</si>
  <si>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</si>
  <si>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</si>
  <si>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</si>
  <si>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</si>
  <si>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</si>
  <si>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</si>
  <si>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</si>
  <si>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</si>
  <si>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</si>
  <si>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</si>
  <si>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</si>
  <si>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</si>
  <si>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</si>
  <si>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</si>
  <si>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</si>
  <si>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</si>
  <si>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</si>
  <si>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</si>
  <si>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</si>
  <si>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</si>
  <si>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</si>
  <si>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</si>
  <si>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</si>
  <si>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</si>
  <si>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</si>
  <si>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</si>
  <si>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</si>
  <si>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</si>
  <si>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</si>
  <si>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</si>
  <si>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</si>
  <si>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</si>
  <si>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</si>
  <si>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</si>
  <si>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</si>
  <si>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</si>
  <si>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</si>
  <si>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</si>
  <si>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</si>
  <si>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</si>
  <si>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</si>
  <si>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</si>
  <si>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</si>
  <si>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</si>
  <si>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</si>
  <si>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</si>
  <si>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</si>
  <si>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</si>
  <si>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</si>
  <si>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</si>
  <si>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</si>
  <si>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</si>
  <si>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</si>
  <si>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</si>
  <si>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</si>
  <si>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</si>
  <si>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</si>
  <si>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</si>
  <si>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</si>
  <si>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</si>
  <si>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</si>
  <si>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</si>
  <si>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</si>
  <si>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</si>
  <si>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</si>
  <si>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</si>
  <si>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</si>
  <si>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</si>
  <si>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</si>
  <si>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</si>
  <si>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</si>
  <si>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</si>
  <si>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</si>
  <si>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</si>
  <si>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</si>
  <si>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</si>
  <si>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</si>
  <si>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</si>
  <si>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</si>
  <si>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</si>
  <si>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</si>
  <si>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</si>
  <si>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</si>
  <si>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</si>
  <si>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</si>
  <si>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</si>
  <si>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</si>
  <si>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</si>
  <si>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</si>
  <si>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</si>
  <si>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</si>
  <si>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</si>
  <si>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</si>
  <si>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</si>
  <si>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</si>
  <si>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</si>
  <si>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</si>
  <si>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</si>
  <si>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</si>
  <si>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</si>
  <si>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</si>
  <si>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</si>
  <si>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</si>
  <si>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</si>
  <si>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</si>
  <si>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</si>
  <si>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</si>
  <si>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</si>
  <si>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</si>
  <si>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</si>
  <si>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</si>
  <si>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</si>
  <si>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</si>
  <si>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</si>
  <si>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</si>
  <si>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</si>
  <si>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</si>
  <si>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</si>
  <si>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</si>
  <si>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</si>
  <si>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</si>
  <si>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</si>
  <si>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</si>
  <si>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</si>
  <si>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</si>
  <si>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</si>
  <si>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</si>
  <si>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</si>
  <si>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</si>
  <si>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</si>
  <si>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</si>
  <si>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</si>
  <si>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</si>
  <si>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</si>
  <si>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</si>
  <si>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</si>
  <si>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</si>
  <si>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</si>
  <si>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</si>
  <si>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</si>
  <si>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</si>
  <si>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</si>
  <si>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</si>
  <si>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</si>
  <si>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</si>
  <si>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</si>
  <si>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</si>
  <si>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</si>
  <si>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</si>
  <si>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</si>
  <si>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</si>
  <si>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</si>
  <si>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</si>
  <si>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</si>
  <si>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</si>
  <si>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</si>
  <si>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</si>
  <si>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</si>
  <si>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</si>
  <si>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</si>
  <si>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</si>
  <si>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</si>
  <si>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</si>
  <si>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</si>
  <si>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</si>
  <si>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</si>
  <si>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</si>
  <si>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</si>
  <si>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</si>
  <si>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</si>
  <si>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</si>
  <si>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</si>
  <si>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</si>
  <si>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</si>
  <si>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</si>
  <si>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</si>
  <si>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</si>
  <si>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</si>
  <si>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</si>
  <si>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</si>
  <si>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</si>
  <si>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</si>
  <si>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</si>
  <si>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</si>
  <si>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</si>
  <si>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</si>
  <si>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</si>
  <si>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</si>
  <si>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</si>
  <si>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</si>
  <si>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</si>
  <si>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</si>
  <si>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</si>
  <si>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</si>
  <si>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</si>
  <si>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</si>
  <si>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</si>
  <si>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</si>
  <si>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</si>
  <si>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</si>
  <si>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</si>
  <si>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</si>
  <si>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</si>
  <si>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</si>
  <si>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</si>
  <si>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</si>
  <si>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</si>
  <si>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</si>
  <si>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</si>
  <si>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</si>
  <si>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</si>
  <si>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</si>
  <si>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</si>
  <si>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</si>
  <si>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</si>
  <si>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</si>
  <si>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</si>
  <si>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</si>
  <si>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</si>
  <si>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</si>
  <si>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</si>
  <si>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</si>
  <si>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</si>
  <si>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</si>
  <si>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</si>
  <si>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</si>
  <si>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</si>
  <si>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</si>
  <si>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</si>
  <si>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</si>
  <si>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</si>
  <si>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</si>
  <si>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</si>
  <si>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</si>
  <si>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</si>
  <si>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</si>
  <si>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</si>
  <si>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</si>
  <si>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</si>
  <si>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</si>
  <si>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</si>
  <si>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</si>
  <si>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</si>
  <si>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</si>
  <si>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</si>
  <si>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</si>
  <si>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</si>
  <si>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</si>
  <si>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</si>
  <si>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</si>
  <si>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</si>
  <si>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</si>
  <si>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</si>
  <si>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</si>
  <si>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</si>
  <si>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</si>
  <si>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</si>
  <si>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</si>
  <si>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</si>
  <si>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</si>
  <si>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</si>
  <si>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</si>
  <si>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</si>
  <si>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</si>
  <si>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</si>
  <si>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</si>
  <si>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</si>
  <si>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</si>
  <si>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</si>
  <si>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</si>
  <si>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</si>
  <si>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</si>
  <si>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</si>
  <si>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</si>
  <si>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</si>
  <si>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</si>
  <si>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</si>
  <si>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</si>
  <si>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</si>
  <si>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</si>
  <si>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</si>
  <si>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</si>
  <si>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</si>
  <si>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</si>
  <si>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</si>
  <si>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</si>
  <si>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</si>
  <si>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</si>
  <si>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</si>
  <si>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</si>
  <si>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</si>
  <si>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</si>
  <si>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</si>
  <si>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</si>
  <si>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</si>
  <si>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</si>
  <si>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</si>
  <si>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</si>
  <si>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</si>
  <si>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</si>
  <si>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</si>
  <si>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</si>
  <si>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</si>
  <si>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</si>
  <si>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</si>
  <si>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</si>
  <si>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</si>
  <si>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</si>
  <si>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</si>
  <si>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</si>
  <si>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</si>
  <si>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</si>
  <si>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</si>
  <si>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</si>
  <si>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</si>
  <si>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</si>
  <si>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</si>
  <si>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</si>
  <si>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</si>
  <si>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</si>
  <si>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</si>
  <si>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</si>
  <si>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</si>
  <si>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</si>
  <si>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</si>
  <si>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</si>
  <si>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</si>
  <si>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</si>
  <si>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</si>
  <si>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</si>
  <si>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</si>
  <si>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</si>
  <si>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</si>
  <si>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</si>
  <si>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</si>
  <si>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</si>
  <si>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</si>
  <si>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</si>
  <si>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</si>
  <si>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</si>
  <si>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</si>
  <si>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</si>
  <si>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</si>
  <si>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</si>
  <si>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</si>
  <si>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</si>
  <si>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</si>
  <si>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</si>
  <si>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</si>
  <si>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</si>
  <si>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</si>
  <si>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</si>
  <si>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</si>
  <si>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</si>
  <si>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</si>
  <si>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</si>
  <si>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</si>
  <si>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</si>
  <si>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</si>
  <si>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</si>
  <si>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</si>
  <si>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</si>
  <si>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</si>
  <si>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</si>
  <si>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</si>
  <si>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</si>
  <si>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</si>
  <si>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</si>
  <si>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</si>
  <si>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</si>
  <si>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</si>
  <si>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</si>
  <si>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</si>
  <si>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</si>
  <si>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</si>
  <si>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</si>
  <si>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</si>
  <si>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</si>
  <si>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</si>
  <si>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</si>
  <si>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</si>
  <si>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</si>
  <si>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</si>
  <si>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</si>
  <si>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</si>
  <si>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</si>
  <si>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</si>
  <si>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</si>
  <si>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</si>
  <si>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</si>
  <si>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</si>
  <si>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</si>
  <si>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</si>
  <si>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</si>
  <si>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</si>
  <si>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</si>
  <si>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</si>
  <si>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</si>
  <si>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</si>
  <si>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</si>
  <si>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</si>
  <si>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</si>
  <si>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</si>
  <si>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</si>
  <si>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</si>
  <si>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</si>
  <si>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</si>
  <si>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</si>
  <si>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</si>
  <si>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</si>
  <si>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</si>
  <si>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</si>
  <si>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</si>
  <si>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</si>
  <si>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</si>
  <si>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</si>
  <si>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</si>
  <si>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</si>
  <si>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</si>
  <si>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</si>
  <si>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</si>
  <si>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</si>
  <si>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</si>
  <si>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</si>
  <si>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</si>
  <si>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</si>
  <si>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</si>
  <si>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</si>
  <si>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</si>
  <si>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</si>
  <si>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</si>
  <si>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</si>
  <si>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</si>
  <si>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</si>
  <si>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</si>
  <si>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</si>
  <si>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</si>
  <si>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</si>
  <si>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</si>
  <si>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</si>
  <si>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</si>
  <si>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</si>
  <si>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</si>
  <si>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</si>
  <si>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</si>
  <si>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</si>
  <si>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</si>
  <si>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</si>
  <si>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</si>
  <si>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</si>
  <si>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</si>
  <si>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</si>
  <si>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</si>
  <si>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</si>
  <si>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</si>
  <si>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</si>
  <si>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</si>
  <si>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</si>
  <si>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</si>
  <si>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</si>
  <si>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</si>
  <si>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</si>
  <si>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</si>
  <si>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</si>
  <si>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</si>
  <si>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</si>
  <si>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</si>
  <si>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</si>
  <si>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</si>
  <si>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</si>
  <si>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</si>
  <si>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</si>
  <si>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</si>
  <si>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</si>
  <si>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</si>
  <si>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</si>
  <si>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</si>
  <si>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</si>
  <si>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</si>
  <si>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</si>
  <si>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</si>
  <si>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</si>
  <si>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</si>
  <si>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</si>
  <si>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</si>
  <si>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</si>
  <si>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</si>
  <si>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</si>
  <si>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</si>
  <si>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</si>
  <si>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</si>
  <si>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</si>
  <si>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</si>
  <si>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</si>
  <si>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</si>
  <si>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</si>
  <si>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</si>
  <si>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</si>
  <si>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</si>
  <si>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</si>
  <si>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</si>
  <si>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</si>
  <si>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</si>
  <si>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</si>
  <si>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</si>
  <si>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</si>
  <si>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</si>
  <si>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</si>
  <si>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</si>
  <si>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</si>
  <si>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</si>
  <si>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</si>
  <si>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</si>
  <si>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</si>
  <si>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</si>
  <si>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</si>
  <si>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</si>
  <si>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</si>
  <si>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</si>
  <si>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</si>
  <si>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</si>
  <si>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</si>
  <si>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</si>
  <si>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</si>
  <si>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</si>
  <si>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</si>
  <si>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</si>
  <si>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</si>
  <si>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</si>
  <si>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</si>
  <si>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</si>
  <si>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</si>
  <si>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</si>
  <si>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</si>
  <si>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</si>
  <si>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</si>
  <si>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</si>
  <si>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</si>
  <si>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</si>
  <si>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</si>
  <si>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</si>
  <si>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</si>
  <si>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</si>
  <si>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</si>
  <si>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</si>
  <si>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</si>
  <si>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</si>
  <si>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</si>
  <si>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</si>
  <si>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</si>
  <si>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</si>
  <si>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</si>
  <si>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</si>
  <si>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</si>
  <si>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</si>
  <si>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</si>
  <si>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</si>
  <si>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</si>
  <si>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</si>
  <si>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</si>
  <si>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</si>
  <si>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</si>
  <si>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</si>
  <si>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</si>
  <si>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</si>
  <si>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</si>
  <si>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</si>
  <si>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</si>
  <si>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</si>
  <si>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</si>
  <si>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</si>
  <si>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</si>
  <si>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</si>
  <si>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</si>
  <si>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</si>
  <si>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</si>
  <si>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</si>
  <si>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</si>
  <si>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</si>
  <si>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</si>
  <si>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</si>
  <si>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</si>
  <si>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</si>
  <si>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</si>
  <si>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</si>
  <si>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</si>
  <si>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</si>
  <si>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</si>
  <si>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</si>
  <si>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</si>
  <si>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</si>
  <si>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</si>
  <si>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</si>
  <si>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</si>
  <si>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</si>
  <si>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</si>
  <si>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</si>
  <si>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</si>
  <si>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</si>
  <si>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</si>
  <si>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</si>
  <si>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</si>
  <si>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</si>
  <si>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</si>
  <si>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</si>
  <si>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</si>
  <si>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</si>
  <si>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</si>
  <si>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</si>
  <si>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</si>
  <si>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</si>
  <si>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</si>
  <si>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</si>
  <si>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</si>
  <si>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</si>
  <si>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</si>
  <si>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</si>
  <si>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</si>
  <si>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</si>
  <si>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</si>
  <si>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</si>
  <si>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</si>
  <si>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</si>
  <si>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</si>
  <si>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</si>
  <si>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</si>
  <si>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</si>
  <si>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</si>
  <si>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</si>
  <si>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</si>
  <si>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</si>
  <si>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</si>
  <si>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</si>
  <si>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</si>
  <si>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</si>
  <si>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</si>
  <si>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</si>
  <si>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</si>
  <si>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</si>
  <si>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</si>
  <si>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</si>
  <si>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</si>
  <si>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</si>
  <si>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</si>
  <si>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</si>
  <si>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</si>
  <si>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</si>
  <si>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</si>
  <si>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</si>
  <si>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</si>
  <si>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</si>
  <si>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</si>
  <si>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</si>
  <si>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</si>
  <si>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</si>
  <si>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</si>
  <si>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</si>
  <si>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</si>
  <si>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</si>
  <si>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</si>
  <si>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</si>
  <si>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</si>
  <si>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</si>
  <si>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</si>
  <si>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</si>
  <si>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</si>
  <si>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</si>
  <si>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</si>
  <si>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</si>
  <si>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</si>
  <si>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</si>
  <si>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</si>
  <si>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</si>
  <si>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</si>
  <si>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</si>
  <si>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</si>
  <si>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</si>
  <si>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</si>
  <si>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</si>
  <si>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</si>
  <si>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</si>
  <si>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</si>
  <si>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</si>
  <si>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</si>
  <si>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</si>
  <si>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</si>
  <si>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</si>
  <si>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</si>
  <si>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</si>
  <si>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</si>
  <si>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</si>
  <si>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</si>
  <si>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</si>
  <si>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</si>
  <si>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</si>
  <si>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</si>
  <si>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</si>
  <si>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</si>
  <si>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</si>
  <si>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</si>
  <si>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</si>
  <si>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</si>
  <si>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</si>
  <si>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</si>
  <si>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</si>
  <si>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</si>
  <si>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</si>
  <si>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</si>
  <si>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</si>
  <si>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</si>
  <si>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</si>
  <si>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</si>
  <si>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</si>
  <si>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</si>
  <si>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</si>
  <si>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</si>
  <si>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</si>
  <si>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</si>
  <si>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</si>
  <si>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</si>
  <si>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</si>
  <si>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</si>
  <si>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</si>
  <si>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</si>
  <si>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</si>
  <si>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</si>
  <si>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</si>
  <si>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</si>
  <si>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</si>
  <si>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</si>
  <si>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</si>
  <si>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</si>
  <si>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</si>
  <si>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</si>
  <si>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</si>
  <si>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</si>
  <si>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</si>
  <si>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</si>
  <si>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</si>
  <si>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</si>
  <si>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</si>
  <si>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</si>
  <si>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</si>
  <si>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</si>
  <si>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</si>
  <si>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</si>
  <si>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</si>
  <si>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</si>
  <si>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</si>
  <si>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</si>
  <si>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</si>
  <si>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</si>
  <si>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</si>
  <si>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</si>
  <si>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</si>
  <si>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</si>
  <si>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</si>
  <si>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</si>
  <si>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</si>
  <si>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</si>
  <si>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</si>
  <si>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</si>
  <si>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</si>
  <si>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</si>
  <si>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</si>
  <si>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</si>
  <si>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</si>
  <si>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</si>
  <si>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</si>
  <si>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</si>
  <si>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</si>
  <si>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</si>
  <si>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</si>
  <si>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</si>
  <si>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</si>
  <si>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</si>
  <si>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</si>
  <si>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</si>
  <si>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</si>
  <si>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</si>
  <si>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</si>
  <si>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</si>
  <si>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</si>
  <si>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</si>
  <si>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</si>
  <si>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</si>
  <si>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</si>
  <si>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</si>
  <si>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</si>
  <si>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</si>
  <si>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</si>
  <si>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</si>
  <si>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</si>
  <si>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</si>
  <si>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</si>
  <si>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</si>
  <si>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</si>
  <si>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</si>
  <si>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</si>
  <si>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</si>
  <si>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</si>
  <si>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</si>
  <si>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</si>
  <si>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</si>
  <si>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</si>
  <si>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</si>
  <si>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</si>
  <si>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</si>
  <si>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</si>
  <si>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</si>
  <si>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</si>
  <si>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</si>
  <si>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</si>
  <si>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</si>
  <si>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</si>
  <si>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</si>
  <si>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</si>
  <si>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</si>
  <si>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</si>
  <si>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</si>
  <si>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</si>
  <si>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</si>
  <si>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</si>
  <si>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</si>
  <si>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</si>
  <si>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</si>
  <si>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</si>
  <si>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</si>
  <si>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</si>
  <si>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</si>
  <si>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</si>
  <si>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</si>
  <si>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</si>
  <si>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</si>
  <si>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</si>
  <si>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</si>
  <si>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</si>
  <si>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</si>
  <si>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</si>
  <si>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</si>
  <si>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</si>
  <si>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</si>
  <si>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</si>
  <si>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</si>
  <si>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</si>
  <si>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</si>
  <si>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</si>
  <si>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</si>
  <si>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</si>
  <si>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</si>
  <si>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</si>
  <si>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</si>
  <si>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</si>
  <si>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</si>
  <si>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</si>
  <si>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</si>
  <si>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</si>
  <si>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</si>
  <si>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</si>
  <si>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</si>
  <si>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</si>
  <si>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</si>
  <si>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</si>
  <si>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</si>
  <si>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</si>
  <si>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</si>
  <si>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</si>
  <si>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</si>
  <si>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</si>
  <si>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</si>
  <si>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</si>
  <si>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</si>
  <si>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</si>
  <si>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</si>
  <si>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</si>
  <si>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</si>
  <si>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</si>
  <si>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</si>
  <si>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</si>
  <si>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</si>
  <si>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</si>
  <si>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</si>
  <si>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</si>
  <si>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</si>
  <si>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</si>
  <si>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</si>
  <si>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</si>
  <si>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</si>
  <si>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</si>
  <si>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</si>
  <si>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</si>
  <si>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</si>
  <si>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</si>
  <si>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</si>
  <si>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</si>
  <si>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</si>
  <si>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</si>
  <si>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</si>
  <si>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</si>
  <si>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</si>
  <si>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</si>
  <si>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</si>
  <si>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</si>
  <si>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</si>
  <si>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</si>
  <si>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</si>
  <si>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</si>
  <si>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</si>
  <si>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</si>
  <si>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</si>
  <si>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</si>
  <si>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</si>
  <si>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</si>
  <si>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</si>
  <si>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</si>
  <si>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</si>
  <si>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</si>
  <si>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</si>
  <si>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</si>
  <si>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</si>
  <si>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</si>
  <si>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</si>
  <si>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</si>
  <si>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</si>
  <si>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</si>
  <si>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</si>
  <si>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</si>
  <si>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</si>
  <si>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</si>
  <si>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</si>
  <si>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</si>
  <si>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</si>
  <si>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</si>
  <si>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</si>
  <si>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</si>
  <si>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</si>
  <si>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</si>
  <si>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</si>
  <si>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</si>
  <si>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</si>
  <si>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</si>
  <si>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</si>
  <si>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</si>
  <si>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</si>
  <si>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</si>
  <si>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</si>
  <si>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</si>
  <si>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</si>
  <si>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</si>
  <si>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</si>
  <si>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</si>
  <si>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</si>
  <si>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</si>
  <si>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</si>
  <si>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</si>
  <si>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</si>
  <si>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</si>
  <si>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</si>
  <si>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</si>
  <si>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</si>
  <si>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</si>
  <si>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</si>
  <si>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</si>
  <si>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</si>
  <si>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</si>
  <si>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</si>
  <si>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</si>
  <si>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</si>
  <si>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</si>
  <si>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</si>
  <si>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</si>
  <si>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</si>
  <si>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</si>
  <si>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</si>
  <si>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</si>
  <si>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</si>
  <si>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</si>
  <si>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</si>
  <si>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</si>
  <si>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</si>
  <si>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</si>
  <si>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</si>
  <si>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</si>
  <si>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</si>
  <si>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</si>
  <si>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</si>
  <si>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</si>
  <si>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</si>
  <si>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</si>
  <si>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</si>
  <si>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</si>
  <si>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</si>
  <si>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</si>
  <si>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</si>
  <si>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</si>
  <si>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</si>
  <si>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</si>
  <si>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</si>
  <si>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</si>
  <si>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</si>
  <si>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</si>
  <si>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</si>
  <si>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</si>
  <si>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</si>
  <si>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</si>
  <si>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</si>
  <si>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</si>
  <si>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</si>
  <si>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</si>
  <si>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</si>
  <si>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</si>
  <si>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</si>
  <si>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</si>
  <si>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</si>
  <si>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</si>
  <si>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</si>
  <si>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</si>
  <si>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</si>
  <si>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</si>
  <si>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</si>
  <si>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</si>
  <si>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</si>
  <si>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</si>
  <si>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</si>
  <si>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</si>
  <si>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</si>
  <si>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</si>
  <si>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</si>
  <si>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</si>
  <si>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</si>
  <si>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</si>
  <si>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</si>
  <si>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</si>
  <si>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</si>
  <si>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</si>
  <si>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</si>
  <si>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</si>
  <si>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</si>
  <si>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</si>
  <si>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</si>
  <si>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</si>
  <si>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</si>
  <si>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</si>
  <si>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</si>
  <si>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</si>
  <si>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</si>
  <si>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</si>
  <si>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</si>
  <si>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</si>
  <si>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</si>
  <si>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</si>
  <si>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</si>
  <si>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</si>
  <si>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</si>
  <si>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</si>
  <si>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</si>
  <si>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</si>
  <si>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</si>
  <si>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</si>
  <si>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</si>
  <si>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</si>
  <si>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</si>
  <si>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</si>
  <si>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</si>
  <si>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</si>
  <si>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</si>
  <si>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</si>
  <si>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</si>
  <si>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</si>
  <si>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</si>
  <si>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</si>
  <si>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</si>
  <si>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</si>
  <si>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</si>
  <si>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</si>
  <si>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</si>
  <si>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</si>
  <si>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</si>
  <si>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</si>
  <si>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</si>
  <si>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</si>
  <si>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</si>
  <si>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</si>
  <si>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</si>
  <si>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</si>
  <si>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</si>
  <si>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</si>
  <si>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</si>
  <si>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</si>
  <si>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</si>
  <si>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</si>
  <si>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</si>
  <si>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</si>
  <si>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</si>
  <si>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</si>
  <si>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</si>
  <si>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</si>
  <si>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</si>
  <si>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</si>
  <si>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</si>
  <si>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</si>
  <si>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</si>
  <si>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</si>
  <si>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</si>
  <si>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</si>
  <si>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</si>
  <si>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</si>
  <si>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</si>
  <si>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</si>
  <si>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</si>
  <si>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</si>
  <si>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</si>
  <si>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</si>
  <si>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</si>
  <si>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</si>
  <si>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</si>
  <si>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</si>
  <si>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</si>
  <si>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</si>
  <si>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</si>
  <si>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</si>
  <si>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</si>
  <si>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</si>
  <si>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</si>
  <si>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</si>
  <si>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</si>
  <si>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</si>
  <si>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</si>
  <si>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</si>
  <si>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</si>
  <si>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</si>
  <si>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</si>
  <si>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</si>
  <si>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</si>
  <si>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</si>
  <si>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</si>
  <si>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</si>
  <si>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</si>
  <si>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</si>
  <si>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</si>
  <si>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</si>
  <si>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</si>
  <si>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</si>
  <si>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</si>
  <si>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</si>
  <si>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</si>
  <si>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</si>
  <si>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</si>
  <si>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</si>
  <si>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</si>
  <si>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</si>
  <si>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</si>
  <si>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</si>
  <si>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</si>
  <si>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</si>
  <si>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</si>
  <si>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</si>
  <si>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</si>
  <si>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</si>
  <si>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</si>
  <si>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</si>
  <si>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</si>
  <si>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</si>
  <si>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</si>
  <si>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</si>
  <si>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</si>
  <si>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</si>
  <si>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</si>
  <si>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</si>
  <si>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</si>
  <si>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</si>
  <si>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</si>
  <si>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</si>
  <si>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</si>
  <si>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</si>
  <si>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</si>
  <si>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</si>
  <si>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</si>
  <si>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</si>
  <si>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</si>
  <si>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</si>
  <si>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</si>
  <si>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</si>
  <si>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</si>
  <si>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</si>
  <si>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</si>
  <si>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</si>
  <si>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</si>
  <si>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</si>
  <si>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</si>
  <si>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</si>
  <si>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</si>
  <si>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</si>
  <si>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</si>
  <si>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</si>
  <si>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</si>
  <si>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</si>
  <si>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</si>
  <si>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</si>
  <si>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</si>
  <si>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</si>
  <si>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</si>
  <si>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</si>
  <si>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</si>
  <si>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</si>
  <si>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</si>
  <si>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</si>
  <si>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</si>
  <si>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</si>
  <si>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</si>
  <si>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</si>
  <si>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</si>
  <si>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</si>
  <si>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</si>
  <si>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</si>
  <si>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</si>
  <si>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</si>
  <si>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</si>
  <si>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</si>
  <si>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</si>
  <si>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</si>
  <si>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</si>
  <si>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</si>
  <si>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</si>
  <si>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</si>
  <si>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</si>
  <si>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</si>
  <si>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</si>
  <si>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</si>
  <si>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</si>
  <si>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</si>
  <si>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</si>
  <si>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</si>
  <si>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</si>
  <si>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</si>
  <si>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</si>
  <si>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</si>
  <si>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</si>
  <si>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</si>
  <si>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</si>
  <si>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</si>
  <si>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</si>
  <si>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</si>
  <si>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</si>
  <si>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</si>
  <si>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</si>
  <si>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</si>
  <si>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</si>
  <si>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</si>
  <si>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</si>
  <si>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</si>
  <si>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</si>
  <si>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</si>
  <si>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</si>
  <si>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</si>
  <si>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</si>
  <si>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</si>
  <si>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</si>
  <si>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</si>
  <si>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</si>
  <si>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</si>
  <si>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</si>
  <si>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</si>
  <si>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</si>
  <si>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</si>
  <si>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</si>
  <si>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</si>
  <si>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</si>
  <si>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</si>
  <si>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</si>
  <si>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</si>
  <si>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</si>
  <si>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</si>
  <si>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</si>
  <si>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</si>
  <si>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</si>
  <si>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</si>
  <si>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</si>
  <si>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</si>
  <si>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</si>
  <si>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</si>
  <si>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</si>
  <si>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</si>
  <si>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</si>
  <si>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</si>
  <si>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</si>
  <si>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</si>
  <si>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</si>
  <si>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</si>
  <si>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</si>
  <si>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</si>
  <si>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</si>
  <si>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</si>
  <si>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</si>
  <si>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</si>
  <si>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</si>
  <si>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</si>
  <si>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</si>
  <si>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</si>
  <si>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</si>
  <si>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</si>
  <si>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</si>
  <si>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</si>
  <si>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</si>
  <si>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</si>
  <si>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</si>
  <si>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</si>
  <si>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</si>
  <si>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</si>
  <si>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</si>
  <si>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</si>
  <si>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</si>
  <si>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</si>
  <si>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</si>
  <si>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</si>
  <si>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</si>
  <si>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</si>
  <si>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</si>
  <si>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</si>
  <si>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</si>
  <si>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</si>
  <si>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</si>
  <si>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</si>
  <si>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</si>
  <si>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</si>
  <si>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</si>
  <si>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</si>
  <si>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</si>
  <si>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</si>
  <si>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</si>
  <si>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</si>
  <si>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</si>
  <si>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</si>
  <si>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</si>
  <si>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</si>
  <si>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</si>
  <si>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</si>
  <si>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</si>
  <si>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</si>
  <si>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</si>
  <si>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</si>
  <si>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</si>
  <si>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</si>
  <si>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</si>
  <si>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</si>
  <si>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</si>
  <si>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</si>
  <si>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</si>
  <si>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</si>
  <si>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</si>
  <si>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</si>
  <si>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</si>
  <si>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</si>
  <si>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</si>
  <si>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</si>
  <si>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</si>
  <si>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</si>
  <si>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</si>
  <si>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</si>
  <si>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</si>
  <si>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</si>
  <si>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</si>
  <si>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</si>
  <si>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</si>
  <si>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</si>
  <si>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</si>
  <si>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</si>
  <si>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</si>
  <si>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</si>
  <si>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</si>
  <si>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</si>
  <si>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</si>
  <si>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</si>
  <si>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</si>
  <si>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</si>
  <si>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</si>
  <si>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</si>
  <si>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</si>
  <si>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</si>
  <si>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</si>
  <si>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</si>
  <si>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</si>
  <si>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</si>
  <si>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</si>
  <si>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</si>
  <si>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</si>
  <si>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</si>
  <si>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</si>
  <si>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</si>
  <si>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</si>
  <si>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</si>
  <si>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</si>
  <si>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</si>
  <si>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</si>
  <si>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</si>
  <si>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</si>
  <si>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</si>
  <si>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</si>
  <si>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</si>
  <si>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</si>
  <si>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</si>
  <si>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</si>
  <si>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</si>
  <si>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</si>
  <si>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</si>
  <si>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</si>
  <si>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</si>
  <si>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</si>
  <si>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</si>
  <si>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</si>
  <si>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</si>
  <si>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</si>
  <si>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</si>
  <si>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</si>
  <si>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</si>
  <si>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</si>
  <si>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</si>
  <si>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</si>
  <si>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</si>
  <si>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</si>
  <si>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</si>
  <si>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</si>
  <si>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</si>
  <si>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</si>
  <si>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</si>
  <si>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</si>
  <si>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</si>
  <si>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</si>
  <si>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</si>
  <si>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</si>
  <si>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</si>
  <si>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</si>
  <si>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</si>
  <si>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</si>
  <si>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</si>
  <si>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</si>
  <si>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</si>
  <si>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</si>
  <si>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</si>
  <si>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</si>
  <si>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</si>
  <si>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</si>
  <si>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</si>
  <si>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</si>
  <si>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</si>
  <si>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</si>
  <si>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</si>
  <si>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</si>
  <si>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</si>
  <si>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</si>
  <si>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</si>
  <si>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</si>
  <si>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</si>
  <si>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</si>
  <si>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</si>
  <si>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</si>
  <si>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</si>
  <si>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</si>
  <si>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</si>
  <si>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</si>
  <si>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</si>
  <si>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</si>
  <si>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</si>
  <si>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</si>
  <si>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</si>
  <si>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</si>
  <si>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</si>
  <si>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</si>
  <si>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</si>
  <si>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</si>
  <si>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</si>
  <si>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</si>
  <si>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</si>
  <si>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</si>
  <si>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</si>
  <si>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</si>
  <si>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</si>
  <si>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</si>
  <si>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</si>
  <si>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</si>
  <si>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</si>
  <si>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</si>
  <si>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</si>
  <si>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</si>
  <si>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</si>
  <si>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</si>
  <si>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</si>
  <si>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</si>
  <si>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</si>
  <si>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</si>
  <si>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</si>
  <si>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</si>
  <si>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</si>
  <si>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</si>
  <si>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</si>
  <si>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</si>
  <si>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</si>
  <si>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</si>
  <si>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</si>
  <si>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</si>
  <si>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</si>
  <si>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</si>
  <si>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</si>
  <si>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</si>
  <si>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</si>
  <si>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</si>
  <si>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</si>
  <si>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</si>
  <si>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</si>
  <si>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</si>
  <si>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</si>
  <si>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</si>
  <si>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</si>
  <si>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</si>
  <si>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</si>
  <si>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</si>
  <si>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</si>
  <si>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</si>
  <si>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</si>
  <si>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</si>
  <si>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</si>
  <si>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</si>
  <si>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</si>
  <si>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</si>
  <si>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</si>
  <si>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</si>
  <si>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</si>
  <si>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</si>
  <si>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</si>
  <si>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</si>
  <si>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</si>
  <si>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</si>
  <si>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</si>
  <si>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</si>
  <si>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</si>
  <si>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</si>
  <si>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</si>
  <si>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</si>
  <si>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</si>
  <si>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</si>
  <si>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</si>
  <si>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</si>
  <si>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</si>
  <si>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</si>
  <si>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</si>
  <si>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</si>
  <si>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</si>
  <si>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</si>
  <si>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</si>
  <si>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</si>
  <si>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</si>
  <si>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</si>
  <si>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</si>
  <si>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</si>
  <si>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</si>
  <si>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</si>
  <si>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</si>
  <si>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</si>
  <si>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</si>
  <si>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</si>
  <si>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</si>
  <si>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</si>
  <si>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</si>
  <si>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</si>
  <si>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</si>
  <si>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</si>
  <si>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</si>
  <si>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</si>
  <si>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</si>
  <si>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</si>
  <si>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</si>
  <si>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</si>
  <si>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</si>
  <si>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</si>
  <si>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</si>
  <si>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</si>
  <si>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</si>
  <si>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</si>
  <si>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</si>
  <si>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</si>
  <si>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</si>
  <si>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</si>
  <si>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</si>
  <si>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</si>
  <si>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</si>
  <si>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</si>
  <si>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</si>
  <si>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</si>
  <si>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</si>
  <si>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</si>
  <si>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</si>
  <si>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</si>
  <si>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</si>
  <si>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</si>
  <si>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</si>
  <si>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</si>
  <si>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</si>
  <si>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</si>
  <si>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</si>
  <si>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</si>
  <si>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</si>
  <si>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</si>
  <si>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</si>
  <si>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</si>
  <si>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</si>
  <si>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</si>
  <si>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</si>
  <si>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</si>
  <si>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</si>
  <si>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</si>
  <si>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</si>
  <si>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</si>
  <si>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</si>
  <si>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</si>
  <si>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</si>
  <si>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</si>
  <si>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</si>
  <si>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</si>
  <si>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</si>
  <si>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</si>
  <si>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</si>
  <si>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</si>
  <si>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</si>
  <si>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</si>
  <si>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</si>
  <si>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</si>
  <si>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</si>
  <si>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</si>
  <si>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</si>
  <si>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</si>
  <si>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</si>
  <si>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</si>
  <si>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</si>
  <si>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</si>
  <si>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</si>
  <si>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</si>
  <si>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</si>
  <si>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</si>
  <si>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</si>
  <si>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</si>
  <si>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</si>
  <si>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</si>
  <si>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</si>
  <si>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</si>
  <si>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</si>
  <si>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</si>
  <si>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</si>
  <si>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</si>
  <si>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</si>
  <si>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</si>
  <si>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</si>
  <si>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</si>
  <si>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</si>
  <si>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</si>
  <si>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</si>
  <si>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</si>
  <si>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</si>
  <si>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</si>
  <si>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</si>
  <si>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</si>
  <si>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</si>
  <si>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</si>
  <si>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</si>
  <si>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</si>
  <si>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</si>
  <si>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</si>
  <si>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</si>
  <si>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</si>
  <si>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</si>
  <si>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</si>
  <si>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</si>
  <si>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</si>
  <si>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</si>
  <si>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</si>
  <si>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</si>
  <si>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</si>
  <si>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</si>
  <si>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</si>
  <si>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</si>
  <si>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</si>
  <si>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</si>
  <si>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</si>
  <si>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</si>
  <si>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</si>
  <si>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</si>
  <si>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</si>
  <si>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</si>
  <si>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</si>
  <si>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</si>
  <si>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</si>
  <si>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</si>
  <si>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</si>
  <si>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</si>
  <si>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</si>
  <si>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</si>
  <si>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</si>
  <si>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</si>
  <si>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</si>
  <si>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</si>
  <si>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</si>
  <si>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</si>
  <si>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</si>
  <si>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</si>
  <si>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</si>
  <si>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</si>
  <si>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</si>
  <si>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</si>
  <si>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</si>
  <si>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</si>
  <si>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</si>
  <si>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</si>
  <si>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</si>
  <si>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</si>
  <si>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</si>
  <si>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</si>
  <si>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</si>
  <si>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</si>
  <si>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</si>
  <si>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</si>
  <si>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</si>
  <si>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</si>
  <si>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</si>
  <si>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</si>
  <si>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</si>
  <si>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</si>
  <si>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</si>
  <si>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</si>
  <si>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</si>
  <si>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</si>
  <si>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</si>
  <si>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</si>
  <si>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</si>
  <si>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</si>
  <si>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</si>
  <si>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</si>
  <si>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</si>
  <si>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</si>
  <si>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</si>
  <si>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</si>
  <si>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</si>
  <si>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</si>
  <si>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</si>
  <si>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</si>
  <si>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</si>
  <si>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</si>
  <si>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</si>
  <si>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</si>
  <si>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</si>
  <si>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</si>
  <si>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</si>
  <si>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</si>
  <si>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</si>
  <si>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</si>
  <si>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</si>
  <si>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</si>
  <si>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</si>
  <si>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</si>
  <si>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</si>
  <si>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</si>
  <si>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</si>
  <si>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</si>
  <si>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</si>
  <si>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</si>
  <si>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</si>
  <si>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</si>
  <si>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</si>
  <si>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</si>
  <si>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</si>
  <si>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</si>
  <si>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</si>
  <si>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</si>
  <si>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</si>
  <si>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</si>
  <si>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</si>
  <si>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</si>
  <si>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</si>
  <si>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</si>
  <si>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</si>
  <si>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</si>
  <si>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</si>
  <si>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</si>
  <si>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</si>
  <si>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</si>
  <si>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</si>
  <si>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</si>
  <si>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</si>
  <si>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</si>
  <si>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</si>
  <si>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</si>
  <si>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</si>
  <si>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</si>
  <si>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</si>
  <si>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</si>
  <si>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</si>
  <si>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</si>
  <si>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</si>
  <si>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</si>
  <si>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</si>
  <si>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</si>
  <si>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</si>
  <si>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</si>
  <si>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</si>
  <si>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</si>
  <si>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</si>
  <si>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</si>
  <si>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</si>
  <si>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</si>
  <si>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</si>
  <si>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</si>
  <si>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</si>
  <si>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</si>
  <si>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</si>
  <si>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</si>
  <si>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</si>
  <si>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</si>
  <si>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</si>
  <si>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</si>
  <si>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</si>
  <si>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</si>
  <si>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</si>
  <si>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</si>
  <si>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</si>
  <si>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</si>
  <si>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</si>
  <si>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</si>
  <si>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</si>
  <si>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</si>
  <si>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</si>
  <si>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</si>
  <si>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</si>
  <si>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</si>
  <si>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</si>
  <si>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</si>
  <si>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</si>
  <si>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</si>
  <si>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</si>
  <si>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</si>
  <si>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</si>
  <si>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</si>
  <si>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</si>
  <si>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</si>
  <si>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</si>
  <si>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</si>
  <si>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</si>
  <si>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</si>
  <si>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</si>
  <si>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</si>
  <si>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</si>
  <si>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</si>
  <si>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</si>
  <si>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</si>
  <si>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</si>
  <si>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</si>
  <si>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</si>
  <si>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</si>
  <si>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</si>
  <si>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</si>
  <si>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</si>
  <si>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</si>
  <si>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</si>
  <si>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</si>
  <si>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</si>
  <si>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</si>
  <si>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</si>
  <si>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</si>
  <si>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</si>
  <si>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</si>
  <si>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</si>
  <si>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</si>
  <si>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</si>
  <si>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</si>
  <si>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</si>
  <si>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</si>
  <si>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</si>
  <si>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</si>
  <si>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</si>
  <si>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</si>
  <si>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</si>
  <si>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</si>
  <si>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</si>
  <si>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</si>
  <si>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</si>
  <si>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</si>
  <si>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</si>
  <si>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</si>
  <si>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</si>
  <si>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</si>
  <si>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</si>
  <si>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</si>
  <si>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</si>
  <si>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</si>
  <si>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</si>
  <si>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</si>
  <si>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</si>
  <si>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</si>
  <si>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</si>
  <si>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</si>
  <si>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</si>
  <si>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</si>
  <si>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</si>
  <si>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</si>
  <si>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</si>
  <si>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</si>
  <si>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</si>
  <si>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</si>
  <si>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</si>
  <si>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</si>
  <si>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</si>
  <si>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</si>
  <si>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</si>
  <si>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</si>
  <si>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</si>
  <si>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</si>
  <si>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</si>
  <si>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</si>
  <si>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</si>
  <si>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</si>
  <si>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</si>
  <si>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</si>
  <si>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</si>
  <si>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</si>
  <si>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</si>
  <si>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</si>
  <si>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</si>
  <si>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</si>
  <si>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</si>
  <si>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</si>
  <si>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</si>
  <si>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</si>
  <si>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</si>
  <si>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</si>
  <si>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</si>
  <si>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</si>
  <si>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</si>
  <si>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</si>
  <si>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</si>
  <si>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</si>
  <si>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</si>
  <si>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</si>
  <si>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</si>
  <si>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</si>
  <si>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</si>
  <si>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</si>
  <si>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</si>
  <si>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</si>
  <si>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</si>
  <si>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</si>
  <si>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</si>
  <si>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</si>
  <si>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</si>
  <si>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</si>
  <si>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</si>
  <si>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</si>
  <si>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</si>
  <si>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</si>
  <si>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</si>
  <si>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</si>
  <si>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</si>
  <si>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</si>
  <si>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</si>
  <si>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</si>
  <si>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</si>
  <si>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</si>
  <si>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</si>
  <si>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</si>
  <si>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</si>
  <si>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</si>
  <si>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</si>
  <si>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</si>
  <si>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</si>
  <si>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</si>
  <si>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</si>
  <si>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</si>
  <si>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</si>
  <si>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</si>
  <si>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</si>
  <si>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</si>
  <si>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</si>
  <si>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</si>
  <si>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</si>
  <si>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</si>
  <si>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</si>
  <si>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</si>
  <si>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</si>
  <si>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</si>
  <si>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</si>
  <si>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</si>
  <si>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</si>
  <si>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</si>
  <si>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</si>
  <si>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</si>
  <si>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</si>
  <si>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</si>
  <si>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</si>
  <si>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</si>
  <si>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</si>
  <si>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</si>
  <si>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</si>
  <si>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</si>
  <si>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</si>
  <si>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</si>
  <si>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</si>
  <si>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</si>
  <si>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</si>
  <si>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</si>
  <si>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</si>
  <si>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</si>
  <si>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</si>
  <si>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</si>
  <si>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</si>
  <si>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</si>
  <si>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</si>
  <si>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</si>
  <si>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</si>
  <si>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</si>
  <si>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</si>
  <si>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</si>
  <si>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</si>
  <si>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</si>
  <si>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</si>
  <si>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</si>
  <si>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</si>
  <si>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</si>
  <si>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</si>
  <si>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</si>
  <si>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</si>
  <si>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</si>
  <si>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</si>
  <si>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</si>
  <si>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</si>
  <si>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</si>
  <si>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</si>
  <si>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</si>
  <si>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</si>
  <si>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</si>
  <si>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</si>
  <si>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</si>
  <si>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</si>
  <si>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</si>
  <si>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</si>
  <si>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</si>
  <si>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</si>
  <si>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</si>
  <si>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</si>
  <si>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</si>
  <si>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</si>
  <si>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</si>
  <si>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</si>
  <si>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</si>
  <si>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</si>
  <si>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</si>
  <si>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</si>
  <si>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</si>
  <si>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</si>
  <si>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</si>
  <si>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</si>
  <si>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</si>
  <si>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</si>
  <si>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</si>
  <si>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</si>
  <si>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</si>
  <si>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</si>
  <si>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</si>
  <si>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</si>
  <si>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</si>
  <si>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</si>
  <si>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</si>
  <si>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</si>
  <si>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</si>
  <si>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</si>
  <si>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</si>
  <si>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</si>
  <si>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</si>
  <si>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</si>
  <si>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</si>
  <si>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</si>
  <si>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</si>
  <si>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</si>
  <si>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</si>
  <si>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</si>
  <si>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</si>
  <si>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</si>
  <si>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</si>
  <si>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</si>
  <si>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</si>
  <si>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</si>
  <si>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</si>
  <si>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</si>
  <si>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</si>
  <si>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</si>
  <si>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</si>
  <si>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</si>
  <si>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</si>
  <si>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</si>
  <si>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</si>
  <si>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</si>
  <si>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</si>
  <si>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</si>
  <si>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</si>
  <si>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</si>
  <si>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</si>
  <si>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</si>
  <si>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</si>
  <si>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</si>
  <si>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</si>
  <si>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</si>
  <si>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</si>
  <si>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</si>
  <si>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</si>
  <si>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</si>
  <si>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</si>
  <si>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</si>
  <si>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</si>
  <si>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</si>
  <si>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</si>
  <si>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</si>
  <si>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</si>
  <si>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</si>
  <si>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</si>
  <si>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</si>
  <si>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</si>
  <si>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</si>
  <si>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</si>
  <si>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</si>
  <si>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</si>
  <si>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</si>
  <si>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</si>
  <si>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</si>
  <si>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</si>
  <si>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</si>
  <si>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</si>
  <si>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</si>
  <si>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</si>
  <si>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</si>
  <si>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</si>
  <si>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</si>
  <si>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</si>
  <si>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</si>
  <si>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</si>
  <si>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</si>
  <si>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</si>
  <si>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</si>
  <si>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</si>
  <si>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</si>
  <si>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</si>
  <si>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</si>
  <si>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</si>
  <si>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</si>
  <si>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</si>
  <si>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</si>
  <si>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</si>
  <si>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</si>
  <si>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</si>
  <si>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</si>
  <si>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</si>
  <si>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</si>
  <si>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</si>
  <si>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</si>
  <si>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</si>
  <si>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</si>
  <si>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</si>
  <si>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</si>
  <si>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</si>
  <si>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</si>
  <si>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</si>
  <si>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</si>
  <si>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</si>
  <si>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</si>
  <si>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</si>
  <si>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</si>
  <si>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</si>
  <si>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</si>
  <si>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</si>
  <si>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</si>
  <si>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</si>
  <si>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</si>
  <si>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</si>
  <si>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</si>
  <si>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</si>
  <si>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</si>
  <si>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</si>
  <si>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</si>
  <si>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</si>
  <si>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</si>
  <si>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</si>
  <si>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</si>
  <si>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</si>
  <si>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</si>
  <si>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</si>
  <si>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</si>
  <si>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</si>
  <si>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</si>
  <si>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</si>
  <si>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</si>
  <si>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</si>
  <si>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</si>
  <si>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</si>
  <si>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</si>
  <si>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</si>
  <si>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</si>
  <si>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</si>
  <si>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</si>
  <si>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</si>
  <si>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</si>
  <si>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</si>
  <si>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</si>
  <si>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</si>
  <si>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</si>
  <si>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</si>
  <si>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</si>
  <si>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</si>
  <si>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</si>
  <si>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</si>
  <si>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</si>
  <si>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</si>
  <si>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</si>
  <si>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</si>
  <si>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</si>
  <si>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</si>
  <si>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</si>
  <si>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</si>
  <si>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</si>
  <si>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</si>
  <si>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</si>
  <si>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</si>
  <si>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</si>
  <si>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</si>
  <si>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</si>
  <si>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</si>
  <si>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</si>
  <si>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</si>
  <si>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</si>
  <si>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</si>
  <si>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</si>
  <si>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</si>
  <si>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</si>
  <si>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</si>
  <si>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</si>
  <si>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</si>
  <si>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</si>
  <si>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</si>
  <si>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</si>
  <si>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</si>
  <si>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</si>
  <si>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</si>
  <si>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</si>
  <si>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</si>
  <si>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</si>
  <si>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</si>
  <si>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</si>
  <si>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</si>
  <si>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</si>
  <si>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</si>
  <si>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</si>
  <si>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</si>
  <si>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</si>
  <si>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</si>
  <si>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</si>
  <si>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</si>
  <si>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</si>
  <si>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</si>
  <si>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</si>
  <si>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</si>
  <si>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</si>
  <si>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</si>
  <si>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</si>
  <si>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</si>
  <si>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</si>
  <si>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</si>
  <si>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</si>
  <si>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</si>
  <si>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</si>
  <si>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</si>
  <si>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</si>
  <si>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</si>
  <si>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</si>
  <si>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</si>
  <si>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</si>
  <si>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</si>
  <si>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</si>
  <si>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</si>
  <si>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</si>
  <si>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</si>
  <si>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</si>
  <si>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</si>
  <si>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</si>
  <si>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</si>
  <si>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</si>
  <si>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</si>
  <si>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</si>
  <si>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</si>
  <si>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</si>
  <si>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</si>
  <si>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</si>
  <si>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</si>
  <si>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</si>
  <si>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</si>
  <si>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</si>
  <si>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</si>
  <si>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</si>
  <si>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</si>
  <si>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</si>
  <si>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</si>
  <si>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</si>
  <si>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</si>
  <si>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</si>
  <si>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</si>
  <si>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</si>
  <si>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</si>
  <si>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</si>
  <si>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</si>
  <si>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</si>
  <si>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</si>
  <si>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</si>
  <si>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</si>
  <si>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</si>
  <si>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</si>
  <si>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</si>
  <si>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</si>
  <si>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</si>
  <si>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</si>
  <si>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</si>
  <si>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</si>
  <si>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</si>
  <si>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</si>
  <si>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</si>
  <si>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</si>
  <si>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</si>
  <si>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</si>
  <si>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</si>
  <si>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</si>
  <si>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</si>
  <si>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</si>
  <si>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</si>
  <si>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</si>
  <si>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</si>
  <si>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</si>
  <si>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</si>
  <si>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</si>
  <si>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</si>
  <si>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</si>
  <si>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</si>
  <si>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</si>
  <si>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</si>
  <si>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</si>
  <si>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</si>
  <si>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</si>
  <si>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</si>
  <si>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</si>
  <si>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</si>
  <si>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</si>
  <si>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</si>
  <si>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</si>
  <si>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</si>
  <si>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</si>
  <si>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</si>
  <si>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</si>
  <si>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</si>
  <si>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</si>
  <si>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</si>
  <si>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</si>
  <si>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</si>
  <si>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</si>
  <si>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</si>
  <si>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</si>
  <si>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</si>
  <si>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</si>
  <si>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</si>
  <si>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</si>
  <si>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</si>
  <si>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</si>
  <si>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</si>
  <si>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</si>
  <si>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</si>
  <si>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</si>
  <si>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</si>
  <si>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</si>
  <si>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</si>
  <si>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</si>
  <si>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</si>
  <si>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</si>
  <si>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</si>
  <si>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</si>
  <si>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</si>
  <si>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</si>
  <si>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</si>
  <si>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</si>
  <si>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</si>
  <si>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</si>
  <si>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</si>
  <si>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</si>
  <si>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</si>
  <si>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</si>
  <si>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</si>
  <si>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</si>
  <si>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</si>
  <si>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</si>
  <si>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</si>
  <si>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</si>
  <si>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</si>
  <si>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</si>
  <si>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</si>
  <si>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</si>
  <si>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</si>
  <si>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</si>
  <si>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</si>
  <si>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</si>
  <si>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</si>
  <si>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</si>
  <si>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</si>
  <si>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</si>
  <si>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</si>
  <si>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</si>
  <si>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</si>
  <si>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</si>
  <si>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</si>
  <si>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</si>
  <si>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</si>
  <si>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</si>
  <si>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</si>
  <si>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</si>
  <si>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</si>
  <si>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</si>
  <si>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</si>
  <si>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</si>
  <si>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</si>
  <si>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</si>
  <si>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</si>
  <si>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</si>
  <si>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</si>
  <si>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</si>
  <si>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</si>
  <si>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</si>
  <si>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</si>
  <si>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</si>
  <si>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</si>
  <si>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</si>
  <si>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</si>
  <si>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</si>
  <si>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</si>
  <si>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</si>
  <si>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</si>
  <si>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</si>
  <si>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</si>
  <si>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</si>
  <si>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</si>
  <si>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</si>
  <si>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</si>
  <si>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</si>
  <si>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</si>
  <si>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</si>
  <si>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</si>
  <si>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</si>
  <si>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</si>
  <si>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</si>
  <si>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</si>
  <si>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</si>
  <si>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</si>
  <si>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</si>
  <si>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</si>
  <si>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</si>
  <si>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</si>
  <si>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</si>
  <si>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</si>
  <si>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</si>
  <si>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</si>
  <si>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</si>
  <si>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</si>
  <si>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</si>
  <si>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</si>
  <si>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</si>
  <si>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</si>
  <si>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</si>
  <si>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</si>
  <si>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</si>
  <si>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</si>
  <si>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</si>
  <si>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</si>
  <si>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</si>
  <si>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</si>
  <si>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</si>
  <si>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</si>
  <si>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</si>
  <si>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</si>
  <si>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</si>
  <si>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</si>
  <si>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</si>
  <si>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</si>
  <si>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</si>
  <si>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</si>
  <si>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</si>
  <si>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</si>
  <si>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</si>
  <si>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</si>
  <si>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</si>
  <si>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</si>
  <si>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</si>
  <si>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</si>
  <si>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</si>
  <si>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</si>
  <si>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</si>
  <si>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</si>
  <si>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</si>
  <si>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</si>
  <si>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</si>
  <si>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</si>
  <si>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</si>
  <si>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</si>
  <si>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</si>
  <si>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</si>
  <si>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</si>
  <si>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</si>
  <si>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</si>
  <si>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</si>
  <si>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</si>
  <si>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</si>
  <si>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</si>
  <si>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</si>
  <si>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</si>
  <si>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</si>
  <si>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</si>
  <si>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</si>
  <si>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</si>
  <si>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</si>
  <si>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</si>
  <si>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</si>
  <si>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</si>
  <si>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</si>
  <si>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</si>
  <si>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</si>
  <si>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</si>
  <si>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</si>
  <si>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</si>
  <si>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</si>
  <si>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</si>
  <si>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</si>
  <si>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</si>
  <si>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</si>
  <si>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</si>
  <si>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</si>
  <si>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</si>
  <si>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</si>
  <si>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</si>
  <si>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</si>
  <si>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</si>
  <si>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</si>
  <si>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</si>
  <si>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</si>
  <si>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</si>
  <si>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</si>
  <si>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</si>
  <si>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</si>
  <si>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</si>
  <si>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</si>
  <si>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</si>
  <si>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</si>
  <si>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</si>
  <si>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</si>
  <si>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</si>
  <si>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</si>
  <si>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</si>
  <si>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</si>
  <si>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</si>
  <si>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</si>
  <si>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</si>
  <si>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</si>
  <si>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</si>
  <si>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</si>
  <si>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</si>
  <si>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</si>
  <si>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</si>
  <si>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</si>
  <si>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</si>
  <si>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</si>
  <si>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</si>
  <si>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</si>
  <si>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</si>
  <si>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</si>
  <si>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</si>
  <si>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</si>
  <si>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</si>
  <si>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</si>
  <si>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</si>
  <si>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</si>
  <si>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</si>
  <si>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</si>
  <si>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</si>
  <si>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</si>
  <si>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</si>
  <si>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</si>
  <si>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</si>
  <si>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</si>
  <si>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</si>
  <si>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</si>
  <si>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</si>
  <si>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</si>
  <si>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</si>
  <si>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</si>
  <si>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</si>
  <si>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</si>
  <si>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</si>
  <si>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</si>
  <si>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</si>
  <si>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</si>
  <si>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</si>
  <si>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</si>
  <si>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</si>
  <si>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</si>
  <si>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</si>
  <si>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</si>
  <si>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</si>
  <si>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</si>
  <si>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</si>
  <si>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</si>
  <si>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</si>
  <si>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</si>
  <si>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</si>
  <si>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</si>
  <si>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</si>
  <si>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</si>
  <si>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</si>
  <si>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</si>
  <si>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</si>
  <si>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</si>
  <si>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</si>
  <si>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</si>
  <si>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</si>
  <si>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</si>
  <si>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</si>
  <si>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</si>
  <si>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</si>
  <si>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</si>
  <si>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</si>
  <si>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</si>
  <si>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</si>
  <si>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</si>
  <si>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</si>
  <si>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</si>
  <si>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</si>
  <si>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</si>
  <si>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</si>
  <si>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</si>
  <si>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</si>
  <si>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</si>
  <si>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</si>
  <si>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</si>
  <si>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</si>
  <si>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</si>
  <si>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</si>
  <si>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</si>
  <si>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</si>
  <si>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</si>
  <si>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</si>
  <si>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</si>
  <si>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</si>
  <si>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</si>
  <si>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</si>
  <si>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</si>
  <si>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</si>
  <si>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</si>
  <si>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</si>
  <si>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</si>
  <si>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</si>
  <si>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</si>
  <si>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</si>
  <si>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</si>
  <si>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</si>
  <si>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</si>
  <si>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</si>
  <si>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</si>
  <si>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</si>
  <si>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</si>
  <si>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</si>
  <si>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</si>
  <si>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</si>
  <si>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</si>
  <si>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</si>
  <si>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</si>
  <si>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</si>
  <si>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</si>
  <si>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</si>
  <si>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</si>
  <si>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</si>
  <si>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</si>
  <si>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</si>
  <si>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</si>
  <si>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</si>
  <si>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</si>
  <si>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</si>
  <si>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</si>
  <si>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</si>
  <si>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</si>
  <si>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</si>
  <si>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</si>
  <si>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</si>
  <si>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</si>
  <si>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</si>
  <si>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</si>
  <si>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</si>
  <si>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</si>
  <si>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</si>
  <si>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</si>
  <si>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</si>
  <si>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</si>
  <si>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</si>
  <si>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</si>
  <si>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</si>
  <si>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</si>
  <si>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</si>
  <si>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</si>
  <si>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</si>
  <si>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</si>
  <si>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</si>
  <si>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</si>
  <si>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</si>
  <si>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</si>
  <si>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</si>
  <si>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</si>
  <si>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</si>
  <si>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</si>
  <si>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</si>
  <si>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</si>
  <si>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</si>
  <si>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</si>
  <si>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</si>
  <si>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</si>
  <si>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</si>
  <si>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</si>
  <si>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</si>
  <si>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</si>
  <si>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</si>
  <si>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</si>
  <si>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</si>
  <si>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</si>
  <si>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</si>
  <si>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</si>
  <si>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</si>
  <si>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</si>
  <si>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</si>
  <si>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</si>
  <si>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</si>
  <si>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</si>
  <si>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</si>
  <si>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</si>
  <si>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</si>
  <si>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</si>
  <si>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</si>
  <si>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</si>
  <si>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</si>
  <si>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</si>
  <si>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</si>
  <si>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</si>
  <si>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</si>
  <si>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</si>
  <si>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</si>
  <si>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</si>
  <si>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</si>
  <si>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</si>
  <si>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</si>
  <si>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</si>
  <si>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</si>
  <si>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</si>
  <si>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</si>
  <si>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</si>
  <si>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</si>
  <si>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</si>
  <si>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</si>
  <si>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</si>
  <si>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</si>
  <si>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</si>
  <si>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</si>
  <si>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</si>
  <si>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</si>
  <si>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</si>
  <si>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</si>
  <si>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</si>
  <si>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</si>
  <si>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</si>
  <si>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</si>
  <si>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</si>
  <si>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</si>
  <si>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</si>
  <si>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</si>
  <si>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</si>
  <si>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</si>
  <si>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</si>
  <si>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</si>
  <si>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</si>
  <si>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</si>
  <si>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</si>
  <si>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</si>
  <si>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</si>
  <si>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</si>
  <si>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</si>
  <si>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</si>
  <si>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</si>
  <si>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</si>
  <si>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</si>
  <si>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</si>
  <si>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</si>
  <si>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</si>
  <si>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</si>
  <si>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</si>
  <si>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</si>
  <si>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</si>
  <si>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</si>
  <si>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</si>
  <si>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</si>
  <si>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</si>
  <si>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</si>
  <si>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</si>
  <si>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</si>
  <si>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</si>
  <si>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</si>
  <si>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</si>
  <si>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</si>
  <si>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</si>
  <si>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</si>
  <si>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</si>
  <si>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</si>
  <si>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</si>
  <si>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</si>
  <si>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</si>
  <si>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</si>
  <si>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</si>
  <si>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</si>
  <si>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</si>
  <si>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</si>
  <si>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</si>
  <si>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</si>
  <si>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</si>
  <si>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</si>
  <si>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</si>
  <si>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</si>
  <si>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</si>
  <si>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</si>
  <si>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</si>
  <si>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</si>
  <si>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</si>
  <si>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</si>
  <si>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</si>
  <si>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</si>
  <si>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</si>
  <si>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</si>
  <si>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</si>
  <si>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</si>
  <si>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</si>
  <si>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</si>
  <si>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</si>
  <si>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</si>
  <si>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</si>
  <si>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</si>
  <si>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</si>
  <si>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</si>
  <si>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</si>
  <si>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</si>
  <si>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</si>
  <si>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</si>
  <si>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</si>
  <si>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</si>
  <si>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</si>
  <si>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</si>
  <si>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</si>
  <si>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</si>
  <si>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</si>
  <si>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</si>
  <si>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</si>
  <si>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</si>
  <si>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</si>
  <si>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</si>
  <si>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</si>
  <si>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</si>
  <si>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</si>
  <si>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</si>
  <si>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</si>
  <si>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</si>
  <si>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</si>
  <si>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</si>
  <si>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</si>
  <si>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</si>
  <si>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</si>
  <si>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</si>
  <si>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</si>
  <si>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</si>
  <si>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</si>
  <si>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</si>
  <si>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</si>
  <si>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</si>
  <si>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</si>
  <si>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</si>
  <si>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</si>
  <si>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</si>
  <si>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</si>
  <si>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</si>
  <si>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</si>
  <si>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</si>
  <si>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</si>
  <si>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</si>
  <si>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</si>
  <si>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</si>
  <si>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</si>
  <si>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</si>
  <si>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</si>
  <si>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</si>
  <si>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</si>
  <si>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</si>
  <si>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</si>
  <si>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</si>
  <si>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</si>
  <si>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</si>
  <si>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</si>
  <si>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</si>
  <si>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</si>
  <si>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</si>
  <si>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</si>
  <si>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</si>
  <si>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</si>
  <si>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</si>
  <si>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</si>
  <si>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</si>
  <si>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</si>
  <si>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</si>
  <si>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</si>
  <si>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</si>
  <si>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</si>
  <si>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</si>
  <si>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</si>
  <si>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</si>
  <si>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</si>
  <si>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</si>
  <si>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</si>
  <si>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</si>
  <si>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</si>
  <si>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</si>
  <si>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</si>
  <si>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</si>
  <si>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</si>
  <si>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</si>
  <si>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</si>
  <si>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</si>
  <si>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</si>
  <si>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</si>
  <si>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</si>
  <si>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</si>
  <si>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</si>
  <si>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</si>
  <si>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</si>
  <si>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</si>
  <si>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</si>
  <si>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</si>
  <si>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</si>
  <si>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</si>
  <si>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</si>
  <si>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</si>
  <si>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</si>
  <si>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</si>
  <si>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</si>
  <si>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</si>
  <si>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</si>
  <si>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</si>
  <si>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</si>
  <si>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</si>
  <si>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</si>
  <si>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</si>
  <si>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</si>
  <si>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</si>
  <si>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</si>
  <si>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</si>
  <si>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</si>
  <si>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</si>
  <si>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</si>
  <si>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</si>
  <si>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</si>
  <si>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</si>
  <si>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</si>
  <si>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</si>
  <si>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</si>
  <si>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</si>
  <si>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</si>
  <si>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</si>
  <si>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</si>
  <si>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</si>
  <si>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</si>
  <si>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</si>
  <si>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</si>
  <si>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</si>
  <si>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</si>
  <si>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</si>
  <si>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</si>
  <si>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</si>
  <si>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</si>
  <si>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</si>
  <si>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</si>
  <si>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</si>
  <si>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</si>
  <si>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</si>
  <si>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</si>
  <si>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</si>
  <si>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</si>
  <si>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</si>
  <si>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</si>
  <si>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</si>
  <si>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</si>
  <si>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</si>
  <si>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</si>
  <si>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</si>
  <si>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</si>
  <si>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</si>
  <si>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</si>
  <si>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</si>
  <si>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</si>
  <si>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</si>
  <si>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</si>
  <si>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</si>
  <si>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</si>
  <si>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</si>
  <si>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</si>
  <si>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</si>
  <si>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</si>
  <si>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</si>
  <si>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</si>
  <si>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</si>
  <si>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</si>
  <si>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</si>
  <si>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</si>
  <si>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</si>
  <si>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</si>
  <si>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</si>
  <si>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</si>
  <si>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</si>
  <si>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</si>
  <si>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</si>
  <si>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</si>
  <si>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</si>
  <si>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</si>
  <si>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</si>
  <si>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</si>
  <si>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</si>
  <si>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</si>
  <si>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</si>
  <si>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</si>
  <si>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</si>
  <si>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</si>
  <si>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</si>
  <si>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</si>
  <si>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</si>
  <si>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</si>
  <si>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</si>
  <si>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</si>
  <si>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</si>
  <si>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</si>
  <si>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</si>
  <si>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</si>
  <si>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</si>
  <si>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</si>
  <si>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</si>
  <si>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</si>
  <si>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</si>
  <si>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</si>
  <si>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</si>
  <si>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</si>
  <si>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</si>
  <si>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</si>
  <si>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</si>
  <si>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</si>
  <si>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</si>
  <si>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</si>
  <si>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</si>
  <si>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</si>
  <si>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</si>
  <si>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</si>
  <si>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</si>
  <si>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</si>
  <si>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</si>
  <si>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</si>
  <si>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</si>
  <si>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</si>
  <si>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</si>
  <si>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</si>
  <si>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</si>
  <si>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</si>
  <si>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</si>
  <si>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</si>
  <si>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</si>
  <si>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</si>
  <si>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</si>
  <si>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</si>
  <si>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</si>
  <si>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</si>
  <si>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</si>
  <si>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</si>
  <si>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</si>
  <si>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</si>
  <si>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</si>
  <si>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</si>
  <si>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</si>
  <si>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</si>
  <si>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</si>
  <si>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</si>
  <si>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</si>
  <si>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</si>
  <si>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</si>
  <si>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</si>
  <si>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</si>
  <si>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</si>
  <si>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</si>
  <si>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</si>
  <si>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</si>
  <si>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</si>
  <si>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</si>
  <si>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</si>
  <si>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</si>
  <si>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</si>
  <si>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</si>
  <si>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</si>
  <si>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</si>
  <si>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</si>
  <si>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</si>
  <si>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</si>
  <si>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</si>
  <si>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</si>
  <si>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</si>
  <si>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</si>
  <si>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</si>
  <si>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</si>
  <si>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</si>
  <si>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</si>
  <si>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</si>
  <si>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</si>
  <si>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</si>
  <si>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</si>
  <si>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</si>
  <si>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</si>
  <si>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</si>
  <si>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</si>
  <si>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</si>
  <si>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</si>
  <si>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</si>
  <si>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</si>
  <si>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</si>
  <si>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</si>
  <si>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</si>
  <si>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</si>
  <si>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</si>
  <si>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</si>
  <si>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</si>
  <si>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</si>
  <si>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</si>
  <si>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</si>
  <si>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</si>
  <si>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</si>
  <si>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</si>
  <si>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</si>
  <si>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</si>
  <si>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</si>
  <si>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</si>
  <si>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</si>
  <si>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</si>
  <si>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</si>
  <si>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</si>
  <si>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</si>
  <si>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</si>
  <si>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</si>
  <si>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</si>
  <si>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</si>
  <si>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</si>
  <si>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</si>
  <si>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</si>
  <si>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</si>
  <si>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</si>
  <si>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</si>
  <si>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</si>
  <si>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</si>
  <si>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</si>
  <si>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</si>
  <si>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</si>
  <si>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</si>
  <si>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</si>
  <si>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</si>
  <si>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</si>
  <si>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</si>
  <si>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</si>
  <si>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</si>
  <si>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</si>
  <si>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</si>
  <si>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</si>
  <si>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</si>
  <si>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</si>
  <si>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</si>
  <si>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</si>
  <si>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</si>
  <si>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</si>
  <si>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</si>
  <si>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</si>
  <si>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</si>
  <si>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</si>
  <si>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</si>
  <si>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</si>
  <si>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</si>
  <si>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</si>
  <si>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</si>
  <si>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</si>
  <si>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</si>
  <si>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</si>
  <si>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</si>
  <si>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</si>
  <si>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</si>
  <si>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</si>
  <si>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</si>
  <si>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</si>
  <si>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</si>
  <si>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</si>
  <si>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</si>
  <si>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</si>
  <si>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</si>
  <si>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</si>
  <si>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</si>
  <si>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</si>
  <si>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</si>
  <si>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</si>
  <si>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</si>
  <si>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</si>
  <si>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</si>
  <si>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</si>
  <si>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</si>
  <si>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</si>
  <si>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</si>
  <si>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</si>
  <si>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</si>
  <si>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</si>
  <si>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</si>
  <si>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</si>
  <si>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</si>
  <si>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</si>
  <si>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</si>
  <si>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</si>
  <si>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</si>
  <si>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</si>
  <si>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</si>
  <si>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</si>
  <si>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</si>
  <si>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</si>
  <si>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</si>
  <si>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</si>
  <si>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</si>
  <si>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</si>
  <si>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</si>
  <si>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</si>
  <si>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</si>
  <si>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</si>
  <si>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</si>
  <si>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</si>
  <si>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</si>
  <si>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</si>
  <si>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</si>
  <si>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</si>
  <si>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</si>
  <si>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</si>
  <si>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</si>
  <si>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</si>
  <si>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</si>
  <si>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</si>
  <si>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</si>
  <si>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</si>
  <si>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</si>
  <si>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</si>
  <si>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</si>
  <si>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</si>
  <si>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</si>
  <si>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</si>
  <si>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</si>
  <si>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</si>
  <si>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</si>
  <si>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</si>
  <si>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</si>
  <si>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</si>
  <si>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</si>
  <si>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</si>
  <si>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</si>
  <si>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</si>
  <si>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</si>
  <si>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</si>
  <si>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</si>
  <si>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</si>
  <si>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</si>
  <si>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</si>
  <si>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</si>
  <si>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</si>
  <si>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</si>
  <si>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</si>
  <si>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</si>
  <si>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</si>
  <si>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</si>
  <si>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</si>
  <si>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</si>
  <si>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</si>
  <si>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</si>
  <si>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</si>
  <si>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</si>
  <si>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</si>
  <si>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</si>
  <si>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</si>
  <si>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</si>
  <si>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</si>
  <si>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</si>
  <si>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</si>
  <si>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</si>
  <si>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</si>
  <si>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</si>
  <si>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</si>
  <si>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</si>
  <si>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</si>
  <si>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</si>
  <si>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</si>
  <si>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</si>
  <si>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</si>
  <si>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</si>
  <si>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</si>
  <si>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</si>
  <si>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</si>
  <si>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</si>
  <si>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</si>
  <si>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</si>
  <si>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</si>
  <si>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</si>
  <si>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</si>
  <si>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</si>
  <si>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</si>
  <si>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</si>
  <si>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</si>
  <si>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</si>
  <si>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</si>
  <si>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</si>
  <si>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</si>
  <si>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</si>
  <si>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</si>
  <si>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</si>
  <si>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</si>
  <si>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</si>
  <si>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</si>
  <si>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</si>
  <si>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</si>
  <si>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</si>
  <si>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</si>
  <si>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</si>
  <si>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</si>
  <si>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</si>
  <si>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</si>
  <si>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</si>
  <si>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</si>
  <si>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</si>
  <si>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</si>
  <si>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</si>
  <si>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</si>
  <si>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</si>
  <si>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</si>
  <si>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</si>
  <si>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</si>
  <si>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</si>
  <si>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</si>
  <si>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</si>
  <si>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</si>
  <si>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</si>
  <si>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</si>
  <si>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</si>
  <si>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</si>
  <si>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</si>
  <si>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</si>
  <si>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</si>
  <si>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</si>
  <si>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</si>
  <si>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</si>
  <si>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</si>
  <si>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</si>
  <si>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</si>
  <si>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</si>
  <si>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</si>
  <si>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</si>
  <si>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</si>
  <si>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</si>
  <si>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</si>
  <si>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</si>
  <si>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</si>
  <si>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</si>
  <si>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</si>
  <si>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</si>
  <si>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</si>
  <si>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</si>
  <si>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</si>
  <si>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</si>
  <si>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</si>
  <si>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</si>
  <si>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</si>
  <si>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</si>
  <si>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</si>
  <si>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</si>
  <si>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</si>
  <si>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</si>
  <si>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</si>
  <si>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</si>
  <si>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</si>
  <si>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</si>
  <si>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</si>
  <si>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</si>
  <si>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</si>
  <si>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</si>
  <si>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</si>
  <si>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</si>
  <si>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</si>
  <si>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</si>
  <si>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</si>
  <si>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</si>
  <si>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</si>
  <si>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</si>
  <si>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</si>
  <si>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</si>
  <si>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</si>
  <si>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</si>
  <si>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</si>
  <si>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</si>
  <si>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</si>
  <si>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</si>
  <si>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</si>
  <si>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</si>
  <si>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</si>
  <si>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</si>
  <si>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</si>
  <si>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</si>
  <si>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</si>
  <si>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</si>
  <si>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</si>
  <si>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</si>
  <si>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</si>
  <si>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</si>
  <si>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</si>
  <si>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</si>
  <si>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</si>
  <si>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</si>
  <si>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</si>
  <si>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</si>
  <si>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</si>
  <si>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</si>
  <si>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</si>
  <si>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</si>
  <si>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</si>
  <si>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</si>
  <si>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</si>
  <si>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</si>
  <si>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</si>
  <si>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</si>
  <si>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</si>
  <si>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</si>
  <si>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</si>
  <si>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</si>
  <si>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</si>
  <si>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</si>
  <si>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</si>
  <si>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</si>
  <si>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</si>
  <si>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</si>
  <si>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</si>
  <si>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</si>
  <si>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</si>
  <si>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</si>
  <si>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</si>
  <si>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</si>
  <si>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</si>
  <si>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</si>
  <si>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</si>
  <si>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</si>
  <si>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</si>
  <si>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</si>
  <si>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</si>
  <si>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</si>
  <si>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</si>
  <si>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</si>
  <si>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</si>
  <si>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</si>
  <si>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</si>
  <si>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</si>
  <si>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</si>
  <si>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</si>
  <si>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</si>
  <si>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</si>
  <si>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</si>
  <si>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</si>
  <si>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</si>
  <si>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</si>
  <si>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</si>
  <si>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</si>
  <si>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</si>
  <si>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</si>
  <si>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</si>
  <si>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</si>
  <si>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</si>
  <si>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</si>
  <si>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</si>
  <si>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</si>
  <si>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</si>
  <si>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</si>
  <si>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</si>
  <si>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</si>
  <si>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</si>
  <si>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</si>
  <si>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</si>
  <si>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</si>
  <si>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</si>
  <si>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</si>
  <si>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</si>
  <si>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</si>
  <si>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</si>
  <si>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</si>
  <si>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</si>
  <si>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</si>
  <si>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</si>
  <si>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</si>
  <si>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</si>
  <si>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</si>
  <si>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</si>
  <si>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</si>
  <si>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</si>
  <si>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</si>
  <si>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</si>
  <si>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</si>
  <si>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</si>
  <si>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</si>
  <si>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</si>
  <si>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</si>
  <si>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</si>
  <si>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</si>
  <si>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</si>
  <si>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</si>
  <si>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</si>
  <si>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</si>
  <si>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</si>
  <si>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</si>
  <si>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</si>
  <si>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</si>
  <si>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</si>
  <si>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</si>
  <si>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</si>
  <si>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</si>
  <si>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</si>
  <si>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</si>
  <si>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</si>
  <si>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</si>
  <si>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</si>
  <si>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</si>
  <si>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</si>
  <si>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</si>
  <si>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</si>
  <si>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</si>
  <si>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</si>
  <si>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</si>
  <si>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</si>
  <si>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</si>
  <si>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</si>
  <si>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</si>
  <si>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</si>
  <si>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</si>
  <si>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</si>
  <si>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</si>
  <si>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</si>
  <si>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</si>
  <si>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</si>
  <si>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</si>
  <si>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</si>
  <si>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</si>
  <si>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</si>
  <si>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</si>
  <si>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</si>
  <si>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</si>
  <si>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</si>
  <si>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</si>
  <si>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</si>
  <si>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</si>
  <si>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</si>
  <si>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</si>
  <si>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</si>
  <si>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</si>
  <si>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</si>
  <si>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</si>
  <si>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</si>
  <si>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</si>
  <si>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</si>
  <si>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</si>
  <si>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</si>
  <si>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</si>
  <si>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</si>
  <si>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</si>
  <si>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</si>
  <si>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</si>
  <si>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</si>
  <si>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</si>
  <si>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</si>
  <si>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</si>
  <si>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</si>
  <si>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</si>
  <si>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</si>
  <si>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</si>
  <si>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</si>
  <si>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</si>
  <si>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</si>
  <si>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</si>
  <si>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</si>
  <si>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</si>
  <si>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</si>
  <si>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</si>
  <si>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</si>
  <si>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</si>
  <si>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</si>
  <si>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</si>
  <si>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</si>
  <si>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</si>
  <si>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</si>
  <si>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</si>
  <si>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</si>
  <si>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</si>
  <si>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</si>
  <si>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</si>
  <si>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</si>
  <si>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</si>
  <si>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</si>
  <si>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</si>
  <si>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</si>
  <si>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</si>
  <si>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</si>
  <si>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</si>
  <si>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</si>
  <si>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</si>
  <si>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</si>
  <si>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</si>
  <si>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</si>
  <si>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</si>
  <si>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</si>
  <si>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</si>
  <si>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</si>
  <si>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</si>
  <si>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</si>
  <si>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</si>
  <si>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</si>
  <si>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</si>
  <si>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</si>
  <si>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</si>
  <si>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</si>
  <si>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</si>
  <si>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</si>
  <si>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</si>
  <si>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</si>
  <si>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</si>
  <si>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</si>
  <si>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</si>
  <si>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</si>
  <si>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</si>
  <si>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</si>
  <si>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</si>
  <si>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</si>
  <si>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</si>
  <si>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</si>
  <si>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</si>
  <si>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</si>
  <si>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</si>
  <si>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</si>
  <si>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</si>
  <si>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</si>
  <si>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</si>
  <si>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</si>
  <si>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</si>
  <si>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</si>
  <si>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</si>
  <si>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</si>
  <si>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</si>
  <si>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</si>
  <si>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</si>
  <si>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</si>
  <si>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</si>
  <si>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</si>
  <si>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</si>
  <si>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</si>
  <si>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</si>
  <si>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</si>
  <si>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</si>
  <si>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</si>
  <si>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</si>
  <si>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</si>
  <si>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</si>
  <si>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</si>
  <si>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</si>
  <si>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</si>
  <si>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</si>
  <si>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</si>
  <si>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</si>
  <si>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</si>
  <si>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</si>
  <si>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</si>
  <si>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</si>
  <si>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</si>
  <si>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</si>
  <si>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</si>
  <si>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</si>
  <si>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</si>
  <si>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</si>
  <si>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</si>
  <si>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</si>
  <si>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</si>
  <si>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</si>
  <si>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</si>
  <si>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</si>
  <si>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</si>
  <si>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</si>
  <si>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</si>
  <si>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</si>
  <si>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</si>
  <si>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</si>
  <si>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</si>
  <si>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</si>
  <si>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</si>
  <si>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</si>
  <si>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</si>
  <si>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</si>
  <si>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</si>
  <si>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</si>
  <si>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</si>
  <si>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</si>
  <si>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</si>
  <si>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</si>
  <si>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</si>
  <si>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</si>
  <si>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</si>
  <si>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</si>
  <si>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</si>
  <si>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</si>
  <si>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</si>
  <si>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</si>
  <si>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</si>
  <si>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</si>
  <si>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</si>
  <si>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</si>
  <si>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</si>
  <si>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</si>
  <si>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</si>
  <si>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</si>
  <si>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</si>
  <si>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</si>
  <si>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</si>
  <si>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</si>
  <si>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</si>
  <si>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</si>
  <si>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</si>
  <si>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</si>
  <si>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</si>
  <si>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</si>
  <si>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</si>
  <si>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</si>
  <si>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</si>
  <si>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</si>
  <si>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</si>
  <si>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</si>
  <si>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</si>
  <si>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</si>
  <si>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</si>
  <si>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</si>
  <si>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</si>
  <si>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</si>
  <si>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</si>
  <si>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</si>
  <si>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</si>
  <si>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</si>
  <si>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</si>
  <si>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</si>
  <si>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</si>
  <si>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</si>
  <si>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</si>
  <si>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</si>
  <si>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</si>
  <si>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</si>
  <si>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</si>
  <si>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</si>
  <si>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</si>
  <si>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</si>
  <si>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</si>
  <si>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</si>
  <si>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</si>
  <si>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</si>
  <si>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</si>
  <si>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</si>
  <si>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</si>
  <si>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</si>
  <si>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</si>
  <si>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</si>
  <si>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</si>
  <si>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</si>
  <si>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</si>
  <si>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</si>
  <si>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</si>
  <si>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</si>
  <si>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</si>
  <si>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</si>
  <si>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</si>
  <si>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</si>
  <si>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</si>
  <si>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</si>
  <si>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</si>
  <si>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</si>
  <si>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</si>
  <si>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</si>
  <si>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</si>
  <si>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</si>
  <si>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</si>
  <si>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</si>
  <si>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</si>
  <si>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</si>
  <si>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</si>
  <si>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</si>
  <si>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</si>
  <si>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</si>
  <si>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</si>
  <si>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</si>
  <si>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</si>
  <si>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</si>
  <si>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</si>
  <si>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</si>
  <si>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</si>
  <si>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</si>
  <si>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</si>
  <si>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</si>
  <si>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</si>
  <si>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</si>
  <si>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</si>
  <si>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</si>
  <si>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</si>
  <si>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</si>
  <si>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</si>
  <si>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</si>
  <si>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</si>
  <si>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</si>
  <si>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</si>
  <si>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</si>
  <si>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</si>
  <si>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</si>
  <si>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</si>
  <si>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</si>
  <si>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</si>
  <si>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</si>
  <si>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</si>
  <si>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</si>
  <si>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</si>
  <si>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</si>
  <si>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</si>
  <si>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</si>
  <si>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</si>
  <si>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</si>
  <si>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</si>
  <si>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</si>
  <si>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</si>
  <si>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</si>
  <si>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</si>
  <si>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</si>
  <si>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</si>
  <si>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</si>
  <si>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</si>
  <si>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</si>
  <si>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</si>
  <si>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</si>
  <si>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</si>
  <si>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</si>
  <si>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</si>
  <si>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</si>
  <si>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</si>
  <si>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</si>
  <si>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</si>
  <si>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</si>
  <si>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</si>
  <si>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</si>
  <si>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</si>
  <si>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</si>
  <si>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</si>
  <si>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</si>
  <si>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</si>
  <si>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</si>
  <si>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</si>
  <si>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</si>
  <si>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</si>
  <si>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</si>
  <si>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</si>
  <si>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</si>
  <si>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</si>
  <si>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</si>
  <si>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</si>
  <si>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</si>
  <si>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</si>
  <si>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</si>
  <si>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</si>
  <si>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</si>
  <si>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</si>
  <si>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</si>
  <si>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</si>
  <si>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</si>
  <si>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</si>
  <si>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</si>
  <si>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</si>
  <si>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</si>
  <si>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</si>
  <si>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</si>
  <si>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</si>
  <si>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</si>
  <si>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</si>
  <si>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</si>
  <si>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</si>
  <si>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</si>
  <si>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</si>
  <si>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</si>
  <si>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</si>
  <si>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</si>
  <si>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</si>
  <si>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</si>
  <si>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</si>
  <si>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</si>
  <si>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</si>
  <si>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</si>
  <si>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</si>
  <si>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</si>
  <si>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</si>
  <si>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</si>
  <si>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</si>
  <si>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</si>
  <si>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</si>
  <si>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</si>
  <si>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</si>
  <si>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</si>
  <si>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</si>
  <si>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</si>
  <si>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</si>
  <si>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</si>
  <si>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</si>
  <si>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</si>
  <si>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</si>
  <si>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</si>
  <si>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</si>
  <si>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</si>
  <si>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</si>
  <si>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</si>
  <si>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</si>
  <si>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</si>
  <si>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</si>
  <si>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</si>
  <si>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</si>
  <si>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</si>
  <si>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</si>
  <si>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</si>
  <si>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</si>
  <si>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</si>
  <si>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</si>
  <si>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</si>
  <si>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</si>
  <si>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</si>
  <si>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</si>
  <si>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</si>
  <si>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</si>
  <si>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</si>
  <si>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</si>
  <si>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</si>
  <si>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</si>
  <si>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</si>
  <si>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</si>
  <si>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</si>
  <si>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</si>
  <si>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</si>
  <si>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</si>
  <si>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</si>
  <si>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</si>
  <si>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</si>
  <si>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</si>
  <si>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</si>
  <si>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</si>
  <si>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</si>
  <si>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</si>
  <si>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</si>
  <si>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</si>
  <si>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</si>
  <si>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</si>
  <si>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</si>
  <si>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</si>
  <si>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</si>
  <si>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</si>
  <si>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</si>
  <si>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</si>
  <si>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</si>
  <si>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</si>
  <si>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</si>
  <si>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</si>
  <si>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</si>
  <si>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</si>
  <si>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</si>
  <si>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</si>
  <si>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</si>
  <si>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</si>
  <si>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</si>
  <si>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</si>
  <si>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</si>
  <si>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</si>
  <si>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</si>
  <si>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</si>
  <si>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</si>
  <si>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</si>
  <si>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</si>
  <si>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</si>
  <si>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</si>
  <si>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</si>
  <si>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</si>
  <si>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</si>
  <si>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</si>
  <si>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</si>
  <si>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</si>
  <si>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</si>
  <si>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</si>
  <si>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</si>
  <si>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</si>
  <si>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</si>
  <si>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</si>
  <si>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</si>
  <si>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</si>
  <si>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</si>
  <si>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</si>
  <si>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</si>
  <si>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</si>
  <si>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</si>
  <si>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</si>
  <si>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</si>
  <si>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</si>
  <si>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</si>
  <si>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</si>
  <si>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</si>
  <si>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</si>
  <si>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</si>
  <si>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</si>
  <si>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</si>
  <si>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</si>
  <si>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</si>
  <si>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</si>
  <si>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</si>
  <si>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</si>
  <si>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</si>
  <si>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</si>
  <si>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</si>
  <si>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</si>
  <si>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</si>
  <si>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</si>
  <si>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</si>
  <si>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</si>
  <si>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</si>
  <si>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</si>
  <si>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</si>
  <si>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</si>
  <si>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</si>
  <si>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</si>
  <si>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</si>
  <si>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</si>
  <si>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</si>
  <si>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</si>
  <si>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</si>
  <si>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</si>
  <si>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</si>
  <si>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</si>
  <si>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</si>
  <si>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</si>
  <si>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</si>
  <si>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</si>
  <si>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</si>
  <si>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</si>
  <si>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</si>
  <si>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</si>
  <si>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</si>
  <si>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</si>
  <si>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</si>
  <si>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</si>
  <si>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</si>
  <si>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</si>
  <si>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</si>
  <si>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</si>
  <si>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</si>
  <si>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</si>
  <si>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</si>
  <si>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</si>
  <si>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</si>
  <si>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</si>
  <si>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</si>
  <si>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</si>
  <si>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</si>
  <si>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</si>
  <si>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</si>
  <si>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</si>
  <si>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</si>
  <si>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</si>
  <si>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</si>
  <si>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</si>
  <si>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</si>
  <si>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</si>
  <si>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</si>
  <si>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</si>
  <si>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</si>
  <si>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</si>
  <si>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</si>
  <si>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</si>
  <si>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</si>
  <si>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</si>
  <si>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</si>
  <si>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</si>
  <si>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</si>
  <si>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</si>
  <si>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</si>
  <si>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</si>
  <si>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</si>
  <si>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</si>
  <si>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</si>
  <si>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</si>
  <si>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</si>
  <si>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</si>
  <si>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</si>
  <si>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</si>
  <si>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</si>
  <si>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</si>
  <si>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</si>
  <si>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</si>
  <si>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</si>
  <si>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</si>
  <si>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</si>
  <si>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</si>
  <si>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</si>
  <si>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</si>
  <si>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</si>
  <si>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</si>
  <si>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</si>
  <si>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</si>
  <si>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</si>
  <si>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</si>
  <si>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</si>
  <si>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</si>
  <si>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</si>
  <si>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</si>
  <si>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</si>
  <si>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</si>
  <si>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</si>
  <si>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</si>
  <si>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</si>
  <si>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</si>
  <si>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</si>
  <si>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</si>
  <si>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</si>
  <si>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</si>
  <si>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</si>
  <si>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</si>
  <si>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</si>
  <si>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</si>
  <si>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</si>
  <si>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</si>
  <si>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</si>
  <si>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</si>
  <si>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</si>
  <si>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</si>
  <si>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</si>
  <si>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</si>
  <si>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</si>
  <si>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</si>
  <si>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</si>
  <si>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</si>
  <si>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</si>
  <si>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</si>
  <si>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</si>
  <si>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</si>
  <si>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</si>
  <si>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</si>
  <si>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</si>
  <si>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</si>
  <si>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</si>
  <si>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</si>
  <si>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</si>
  <si>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</si>
  <si>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</si>
  <si>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</si>
  <si>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</si>
  <si>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</si>
  <si>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</si>
  <si>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</si>
  <si>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</si>
  <si>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</si>
  <si>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</si>
  <si>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</si>
  <si>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</si>
  <si>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</si>
  <si>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</si>
  <si>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</si>
  <si>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</si>
  <si>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</si>
  <si>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</si>
  <si>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</si>
  <si>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</si>
  <si>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</si>
  <si>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</si>
  <si>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</si>
  <si>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</si>
  <si>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</si>
  <si>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</si>
  <si>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</si>
  <si>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</si>
  <si>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</si>
  <si>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</si>
  <si>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</si>
  <si>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</si>
  <si>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</si>
  <si>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</si>
  <si>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</si>
  <si>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</si>
  <si>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</si>
  <si>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</si>
  <si>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</si>
  <si>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</si>
  <si>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</si>
  <si>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</si>
  <si>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</si>
  <si>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</si>
  <si>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</si>
  <si>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</si>
  <si>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</si>
  <si>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</si>
  <si>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</si>
  <si>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</si>
  <si>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</si>
  <si>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</si>
  <si>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</si>
  <si>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</si>
  <si>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</si>
  <si>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</si>
  <si>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</si>
  <si>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</si>
  <si>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</si>
  <si>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</si>
  <si>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</si>
  <si>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</si>
  <si>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</si>
  <si>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</si>
  <si>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</si>
  <si>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</si>
  <si>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</si>
  <si>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</si>
  <si>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</si>
  <si>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</si>
  <si>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</si>
  <si>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</si>
  <si>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</si>
  <si>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</si>
  <si>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</si>
  <si>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</si>
  <si>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</si>
  <si>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</si>
  <si>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</si>
  <si>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</si>
  <si>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</si>
  <si>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</si>
  <si>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</si>
  <si>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</si>
  <si>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</si>
  <si>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</si>
  <si>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</si>
  <si>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</si>
  <si>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</si>
  <si>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</si>
  <si>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</si>
  <si>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</si>
  <si>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</si>
  <si>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</si>
  <si>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</si>
  <si>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</si>
  <si>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</si>
  <si>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</si>
  <si>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</si>
  <si>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</si>
  <si>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</si>
  <si>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</si>
  <si>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</si>
  <si>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</si>
  <si>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</si>
  <si>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</si>
  <si>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</si>
  <si>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</si>
  <si>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</si>
  <si>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</si>
  <si>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</si>
  <si>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</si>
  <si>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</si>
  <si>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</si>
  <si>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</si>
  <si>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</si>
  <si>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</si>
  <si>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</si>
  <si>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</si>
  <si>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</si>
  <si>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</si>
  <si>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</si>
  <si>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</si>
  <si>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</si>
  <si>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</si>
  <si>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</si>
  <si>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</si>
  <si>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</si>
  <si>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</si>
  <si>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</si>
  <si>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</si>
  <si>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</si>
  <si>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</si>
  <si>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</si>
  <si>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</si>
  <si>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</si>
  <si>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</si>
  <si>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</si>
  <si>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</si>
  <si>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</si>
  <si>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</si>
  <si>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</si>
  <si>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</si>
  <si>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</si>
  <si>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</si>
  <si>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</si>
  <si>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</si>
  <si>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</si>
  <si>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</si>
  <si>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</si>
  <si>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</si>
  <si>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</si>
  <si>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</si>
  <si>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</si>
  <si>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</si>
  <si>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</si>
  <si>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</si>
  <si>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</si>
  <si>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</si>
  <si>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</si>
  <si>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</si>
  <si>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</si>
  <si>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</si>
  <si>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</si>
  <si>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</si>
  <si>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</si>
  <si>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</si>
  <si>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</si>
  <si>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</si>
  <si>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</si>
  <si>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</si>
  <si>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</si>
  <si>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</si>
  <si>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</si>
  <si>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</si>
  <si>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</si>
  <si>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</si>
  <si>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</si>
  <si>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</si>
  <si>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</si>
  <si>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</si>
  <si>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</si>
  <si>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</si>
  <si>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</si>
  <si>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</si>
  <si>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</si>
  <si>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</si>
  <si>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</si>
  <si>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</si>
  <si>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</si>
  <si>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</si>
  <si>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</si>
  <si>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</si>
  <si>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</si>
  <si>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</si>
  <si>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</si>
  <si>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</si>
  <si>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</si>
  <si>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</si>
  <si>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</si>
  <si>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</si>
  <si>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</si>
  <si>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</si>
  <si>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</si>
  <si>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</si>
  <si>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</si>
  <si>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</si>
  <si>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</si>
  <si>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</si>
  <si>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</si>
  <si>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</si>
  <si>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</si>
  <si>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</si>
  <si>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</si>
  <si>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</si>
  <si>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</si>
  <si>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</si>
  <si>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</si>
  <si>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</si>
  <si>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</si>
  <si>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</si>
  <si>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</si>
  <si>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</si>
  <si>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</si>
  <si>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</si>
  <si>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</si>
  <si>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</si>
  <si>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</si>
  <si>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</si>
  <si>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</si>
  <si>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</si>
  <si>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</si>
  <si>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</si>
  <si>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</si>
  <si>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</si>
  <si>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</si>
  <si>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</si>
  <si>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</si>
  <si>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</si>
  <si>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</si>
  <si>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</si>
  <si>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</si>
  <si>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</si>
  <si>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</si>
  <si>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</si>
  <si>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</si>
  <si>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</si>
  <si>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</si>
  <si>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</si>
  <si>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</si>
  <si>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</si>
  <si>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</si>
  <si>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</si>
  <si>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</si>
  <si>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</si>
  <si>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</si>
  <si>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</si>
  <si>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</si>
  <si>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</si>
  <si>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</si>
  <si>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</si>
  <si>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</si>
  <si>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</si>
  <si>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</si>
  <si>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</si>
  <si>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</si>
  <si>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</si>
  <si>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</si>
  <si>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</si>
  <si>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</si>
  <si>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</si>
  <si>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</si>
  <si>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</si>
  <si>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</si>
  <si>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</si>
  <si>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</si>
  <si>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</si>
  <si>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</si>
  <si>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</si>
  <si>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</si>
  <si>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</si>
  <si>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</si>
  <si>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</si>
  <si>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</si>
  <si>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</si>
  <si>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</si>
  <si>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</si>
  <si>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</si>
  <si>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</si>
  <si>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</si>
  <si>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</si>
  <si>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</si>
  <si>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</si>
  <si>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</si>
  <si>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</si>
  <si>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</si>
  <si>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</si>
  <si>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</si>
  <si>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</si>
  <si>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</si>
  <si>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</si>
  <si>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</si>
  <si>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</si>
  <si>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</si>
  <si>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</si>
  <si>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</si>
  <si>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</si>
  <si>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</si>
  <si>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</si>
  <si>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</si>
  <si>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</si>
  <si>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</si>
  <si>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</si>
  <si>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</si>
  <si>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</si>
  <si>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</si>
  <si>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</si>
  <si>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</si>
  <si>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</si>
  <si>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</si>
  <si>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</si>
  <si>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</si>
  <si>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</si>
  <si>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</si>
  <si>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</si>
  <si>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</si>
  <si>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</si>
  <si>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</si>
  <si>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</si>
  <si>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</si>
  <si>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</si>
  <si>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</si>
  <si>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</si>
  <si>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</si>
  <si>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</si>
  <si>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</si>
  <si>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</si>
  <si>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</si>
  <si>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</si>
  <si>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</si>
  <si>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</si>
  <si>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</si>
  <si>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</si>
  <si>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</si>
  <si>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</si>
  <si>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</si>
  <si>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</si>
  <si>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</si>
  <si>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</si>
  <si>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</si>
  <si>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</si>
  <si>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</si>
  <si>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</si>
  <si>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</si>
  <si>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</si>
  <si>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</si>
  <si>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</si>
  <si>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</si>
  <si>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</si>
  <si>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</si>
  <si>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</si>
  <si>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</si>
  <si>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</si>
  <si>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</si>
  <si>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</si>
  <si>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</si>
  <si>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</si>
  <si>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</si>
  <si>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</si>
  <si>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</si>
  <si>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</si>
  <si>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</si>
  <si>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</si>
  <si>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</si>
  <si>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</si>
  <si>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</si>
  <si>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</si>
  <si>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</si>
  <si>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</si>
  <si>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</si>
  <si>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</si>
  <si>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</si>
  <si>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</si>
  <si>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</si>
  <si>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</si>
  <si>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</si>
  <si>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</si>
  <si>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</si>
  <si>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</si>
  <si>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</si>
  <si>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</si>
  <si>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</si>
  <si>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</si>
  <si>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</si>
  <si>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</si>
  <si>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</si>
  <si>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</si>
  <si>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</si>
  <si>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</si>
  <si>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</si>
  <si>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</si>
  <si>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</si>
  <si>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</si>
  <si>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</si>
  <si>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</si>
  <si>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</si>
  <si>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</si>
  <si>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</si>
  <si>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</si>
  <si>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</si>
  <si>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</si>
  <si>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</si>
  <si>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</si>
  <si>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</si>
  <si>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</si>
  <si>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</si>
  <si>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</si>
  <si>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</si>
  <si>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</si>
  <si>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</si>
  <si>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</si>
  <si>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</si>
  <si>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</si>
  <si>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</si>
  <si>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</si>
  <si>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</si>
  <si>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</si>
  <si>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</si>
  <si>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</si>
  <si>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</si>
  <si>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</si>
  <si>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</si>
  <si>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</si>
  <si>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</si>
  <si>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</si>
  <si>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</si>
  <si>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</si>
  <si>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</si>
  <si>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</si>
  <si>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</si>
  <si>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</si>
  <si>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</si>
  <si>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</si>
  <si>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</si>
  <si>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</si>
  <si>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</si>
  <si>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</si>
  <si>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</si>
  <si>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</si>
  <si>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</si>
  <si>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</si>
  <si>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</si>
  <si>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</si>
  <si>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</si>
  <si>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</si>
  <si>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</si>
  <si>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</si>
  <si>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</si>
  <si>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</si>
  <si>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</si>
  <si>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</si>
  <si>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</si>
  <si>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</si>
  <si>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</si>
  <si>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</si>
  <si>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</si>
  <si>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</si>
  <si>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</si>
  <si>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</si>
  <si>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</si>
  <si>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</si>
  <si>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</si>
  <si>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</si>
  <si>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</si>
  <si>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</si>
  <si>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</si>
  <si>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</si>
  <si>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</si>
  <si>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</si>
  <si>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</si>
  <si>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</si>
  <si>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</si>
  <si>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</si>
  <si>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</si>
  <si>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</si>
  <si>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</si>
  <si>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</si>
  <si>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</si>
  <si>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</si>
  <si>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</si>
  <si>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</si>
  <si>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</si>
  <si>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</si>
  <si>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</si>
  <si>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</si>
  <si>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</si>
  <si>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</si>
  <si>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</si>
  <si>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</si>
  <si>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</si>
  <si>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</si>
  <si>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</si>
  <si>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</si>
  <si>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</si>
  <si>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</si>
  <si>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</si>
  <si>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</si>
  <si>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</si>
  <si>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</si>
  <si>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</si>
  <si>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</si>
  <si>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</si>
  <si>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</si>
  <si>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</si>
  <si>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</si>
  <si>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</si>
  <si>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</si>
  <si>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</si>
  <si>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</si>
  <si>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</si>
  <si>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</si>
  <si>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</si>
  <si>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</si>
  <si>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</si>
  <si>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</si>
  <si>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</si>
  <si>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</si>
  <si>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</si>
  <si>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</si>
  <si>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</si>
  <si>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</si>
  <si>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</si>
  <si>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</si>
  <si>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</si>
  <si>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</si>
  <si>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</si>
  <si>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</si>
  <si>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</si>
  <si>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</si>
  <si>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</si>
  <si>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</si>
  <si>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</si>
  <si>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</si>
  <si>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</si>
  <si>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</si>
  <si>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</si>
  <si>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</si>
  <si>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</si>
  <si>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</si>
  <si>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</si>
  <si>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</si>
  <si>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</si>
  <si>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</si>
  <si>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</si>
  <si>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</si>
  <si>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</si>
  <si>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</si>
  <si>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</si>
  <si>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</si>
  <si>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</si>
  <si>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</si>
  <si>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</si>
  <si>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</si>
  <si>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</si>
  <si>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</si>
  <si>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</si>
  <si>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</si>
  <si>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</si>
  <si>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</si>
  <si>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</si>
  <si>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</si>
  <si>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</si>
  <si>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</si>
  <si>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</si>
  <si>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</si>
  <si>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</si>
  <si>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</si>
  <si>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</si>
  <si>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</si>
  <si>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</si>
  <si>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</si>
  <si>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</si>
  <si>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</si>
  <si>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</si>
  <si>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</si>
  <si>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</si>
  <si>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</si>
  <si>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</si>
  <si>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</si>
  <si>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</si>
  <si>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</si>
  <si>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</si>
  <si>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</si>
  <si>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</si>
  <si>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</si>
  <si>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</si>
  <si>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</si>
  <si>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</si>
  <si>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</si>
  <si>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</si>
  <si>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</si>
  <si>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</si>
  <si>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</si>
  <si>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</si>
  <si>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</si>
  <si>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</si>
  <si>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</si>
  <si>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</si>
  <si>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</si>
  <si>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</si>
  <si>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</si>
  <si>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</si>
  <si>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</si>
  <si>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</si>
  <si>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</si>
  <si>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</si>
  <si>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</si>
  <si>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</si>
  <si>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</si>
  <si>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</si>
  <si>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</si>
  <si>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</si>
  <si>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</si>
  <si>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</si>
  <si>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</si>
  <si>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</si>
  <si>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</si>
  <si>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</si>
  <si>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</si>
  <si>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</si>
  <si>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</si>
  <si>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</si>
  <si>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</si>
  <si>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</si>
  <si>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</si>
  <si>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</si>
  <si>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</si>
  <si>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</si>
  <si>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</si>
  <si>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</si>
  <si>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</si>
  <si>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</si>
  <si>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</si>
  <si>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</si>
  <si>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</si>
  <si>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</si>
  <si>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</si>
  <si>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</si>
  <si>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</si>
  <si>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</si>
  <si>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</si>
  <si>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</si>
  <si>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</si>
  <si>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</si>
  <si>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</si>
  <si>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</si>
  <si>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</si>
  <si>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</si>
  <si>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</si>
  <si>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</si>
  <si>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</si>
  <si>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</si>
  <si>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</si>
  <si>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</si>
  <si>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</si>
  <si>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</si>
  <si>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</si>
  <si>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</si>
  <si>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</si>
  <si>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</si>
  <si>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</si>
  <si>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</si>
  <si>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</si>
  <si>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</si>
  <si>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</si>
  <si>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</si>
  <si>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</si>
  <si>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</si>
  <si>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</si>
  <si>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</si>
  <si>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</si>
  <si>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</si>
  <si>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</si>
  <si>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</si>
  <si>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</si>
  <si>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</si>
  <si>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</si>
  <si>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</si>
  <si>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</si>
  <si>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</si>
  <si>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</si>
  <si>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</si>
  <si>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</si>
  <si>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</si>
  <si>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</si>
  <si>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</si>
  <si>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</si>
  <si>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</si>
  <si>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</si>
  <si>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</si>
  <si>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</si>
  <si>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</si>
  <si>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</si>
  <si>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</si>
  <si>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</si>
  <si>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</si>
  <si>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</si>
  <si>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</si>
  <si>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</si>
  <si>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</si>
  <si>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</si>
  <si>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</si>
  <si>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</si>
  <si>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</si>
  <si>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</si>
  <si>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</si>
  <si>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</si>
  <si>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</si>
  <si>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</si>
  <si>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</si>
  <si>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</si>
  <si>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</si>
  <si>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</si>
  <si>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</si>
  <si>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</si>
  <si>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</si>
  <si>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</si>
  <si>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</si>
  <si>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</si>
  <si>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</si>
  <si>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</si>
  <si>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</si>
  <si>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</si>
  <si>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</si>
  <si>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</si>
  <si>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</si>
  <si>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</si>
  <si>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</si>
  <si>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</si>
  <si>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</si>
  <si>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</si>
  <si>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</si>
  <si>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</si>
  <si>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</si>
  <si>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</si>
  <si>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</si>
  <si>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</si>
  <si>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</si>
  <si>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</si>
  <si>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</si>
  <si>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</si>
  <si>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</si>
  <si>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</si>
  <si>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</si>
  <si>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</si>
  <si>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</si>
  <si>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</si>
  <si>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</si>
  <si>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</si>
  <si>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</si>
  <si>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</si>
  <si>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</si>
  <si>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</si>
  <si>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</si>
  <si>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</si>
  <si>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</si>
  <si>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</si>
  <si>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</si>
  <si>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</si>
  <si>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</si>
  <si>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</si>
  <si>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</si>
  <si>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</si>
  <si>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</si>
  <si>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</si>
  <si>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</si>
  <si>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</si>
  <si>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</si>
  <si>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</si>
  <si>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</si>
  <si>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</si>
  <si>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</si>
  <si>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</si>
  <si>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</si>
  <si>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</si>
  <si>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</si>
  <si>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</si>
  <si>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</si>
  <si>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</si>
  <si>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</si>
  <si>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</si>
  <si>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</si>
  <si>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</si>
  <si>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</si>
  <si>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</si>
  <si>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</si>
  <si>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</si>
  <si>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</si>
  <si>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</si>
  <si>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</si>
  <si>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</si>
  <si>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</si>
  <si>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</si>
  <si>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</si>
  <si>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</si>
  <si>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</si>
  <si>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</si>
  <si>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</si>
  <si>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</si>
  <si>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</si>
  <si>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</si>
  <si>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</si>
  <si>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</si>
  <si>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</si>
  <si>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</si>
  <si>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</si>
  <si>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</si>
  <si>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</si>
  <si>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</si>
  <si>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</si>
  <si>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</si>
  <si>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</si>
  <si>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</si>
  <si>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</si>
  <si>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</si>
  <si>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</si>
  <si>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</si>
  <si>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</si>
  <si>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</si>
  <si>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</si>
  <si>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</si>
  <si>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</si>
  <si>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</si>
  <si>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</si>
  <si>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</si>
  <si>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</si>
  <si>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</si>
  <si>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</si>
  <si>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</si>
  <si>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</si>
  <si>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</si>
  <si>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</si>
  <si>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</si>
  <si>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</si>
  <si>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</si>
  <si>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</si>
  <si>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</si>
  <si>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</si>
  <si>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</si>
  <si>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</si>
  <si>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</si>
  <si>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</si>
  <si>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</si>
  <si>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</si>
  <si>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</si>
  <si>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</si>
  <si>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</si>
  <si>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</si>
  <si>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</si>
  <si>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</si>
  <si>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</si>
  <si>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</si>
  <si>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</si>
  <si>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</si>
  <si>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</si>
  <si>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</si>
  <si>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</si>
  <si>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</si>
  <si>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</si>
  <si>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</si>
  <si>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</si>
  <si>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</si>
  <si>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</si>
  <si>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</si>
  <si>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</si>
  <si>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</si>
  <si>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</si>
  <si>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</si>
  <si>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</si>
  <si>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</si>
  <si>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</si>
  <si>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</si>
  <si>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</si>
  <si>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</si>
  <si>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</si>
  <si>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</si>
  <si>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</si>
  <si>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</si>
  <si>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</si>
  <si>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</si>
  <si>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</si>
  <si>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</si>
  <si>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</si>
  <si>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</si>
  <si>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</si>
  <si>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</si>
  <si>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</si>
  <si>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</si>
  <si>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</si>
  <si>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</si>
  <si>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</si>
  <si>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</si>
  <si>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</si>
  <si>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</si>
  <si>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</si>
  <si>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</si>
  <si>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</si>
  <si>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</si>
  <si>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</si>
  <si>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</si>
  <si>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</si>
  <si>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</si>
  <si>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</si>
  <si>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</si>
  <si>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</si>
  <si>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</si>
  <si>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</si>
  <si>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</si>
  <si>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</si>
  <si>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</si>
  <si>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</si>
  <si>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</si>
  <si>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</si>
  <si>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</si>
  <si>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</si>
  <si>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</si>
  <si>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</si>
  <si>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</si>
  <si>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</si>
  <si>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</si>
  <si>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</si>
  <si>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</si>
  <si>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</si>
  <si>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</si>
  <si>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</si>
  <si>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</si>
  <si>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</si>
  <si>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</si>
  <si>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</si>
  <si>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</si>
  <si>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</si>
  <si>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</si>
  <si>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</si>
  <si>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</si>
  <si>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</si>
  <si>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</si>
  <si>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</si>
  <si>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</si>
  <si>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</si>
  <si>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</si>
  <si>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</si>
  <si>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</si>
  <si>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</si>
  <si>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</si>
  <si>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</si>
  <si>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</si>
  <si>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</si>
  <si>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</si>
  <si>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</si>
  <si>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</si>
  <si>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</si>
  <si>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</si>
  <si>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</si>
  <si>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</si>
  <si>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</si>
  <si>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</si>
  <si>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</si>
  <si>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</si>
  <si>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</si>
  <si>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</si>
  <si>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</si>
  <si>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</si>
  <si>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</si>
  <si>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</si>
  <si>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</si>
  <si>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</si>
  <si>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</si>
  <si>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</si>
  <si>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</si>
  <si>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</si>
  <si>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</si>
  <si>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</si>
  <si>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</si>
  <si>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</si>
  <si>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</si>
  <si>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</si>
  <si>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</si>
  <si>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</si>
  <si>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</si>
  <si>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</si>
  <si>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</si>
  <si>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</si>
  <si>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</si>
  <si>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</si>
  <si>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</si>
  <si>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</si>
  <si>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</si>
  <si>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</si>
  <si>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</si>
  <si>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</si>
  <si>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</si>
  <si>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</si>
  <si>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</si>
  <si>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</si>
  <si>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</si>
  <si>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</si>
  <si>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</si>
  <si>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</si>
  <si>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</si>
  <si>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</si>
  <si>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</si>
  <si>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</si>
  <si>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</si>
  <si>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</si>
  <si>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</si>
  <si>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</si>
  <si>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</si>
  <si>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</si>
  <si>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</si>
  <si>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</si>
  <si>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</si>
  <si>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</si>
  <si>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</si>
  <si>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</si>
  <si>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</si>
  <si>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</si>
  <si>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</si>
  <si>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</si>
  <si>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</si>
  <si>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</si>
  <si>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</si>
  <si>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</si>
  <si>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</si>
  <si>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</si>
  <si>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</si>
  <si>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</si>
  <si>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</si>
  <si>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</si>
  <si>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</si>
  <si>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</si>
  <si>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</si>
  <si>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</si>
  <si>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</si>
  <si>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</si>
  <si>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</si>
  <si>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</si>
  <si>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</si>
  <si>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</si>
  <si>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</si>
  <si>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</si>
  <si>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</si>
  <si>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</si>
  <si>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</si>
  <si>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</si>
  <si>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</si>
  <si>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</si>
  <si>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</si>
  <si>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</si>
  <si>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</si>
  <si>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</si>
  <si>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</si>
  <si>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</si>
  <si>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</si>
  <si>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</si>
  <si>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</si>
  <si>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</si>
  <si>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</si>
  <si>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</si>
  <si>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</si>
  <si>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</si>
  <si>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</si>
  <si>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</si>
  <si>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</si>
  <si>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</si>
  <si>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</si>
  <si>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</si>
  <si>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</si>
  <si>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</si>
  <si>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</si>
  <si>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</si>
  <si>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</si>
  <si>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</si>
  <si>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</si>
  <si>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</si>
  <si>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</si>
  <si>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</si>
  <si>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</si>
  <si>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</si>
  <si>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</si>
  <si>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</si>
  <si>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</si>
  <si>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</si>
  <si>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</si>
  <si>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</si>
  <si>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</si>
  <si>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</si>
  <si>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</si>
  <si>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</si>
  <si>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</si>
  <si>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</si>
  <si>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</si>
  <si>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</si>
  <si>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</si>
  <si>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</si>
  <si>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</si>
  <si>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</si>
  <si>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</si>
  <si>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</si>
  <si>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</si>
  <si>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</si>
  <si>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</si>
  <si>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</si>
  <si>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</si>
  <si>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</si>
  <si>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</si>
  <si>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</si>
  <si>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</si>
  <si>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</si>
  <si>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</si>
  <si>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</si>
  <si>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</si>
  <si>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</si>
  <si>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</si>
  <si>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</si>
  <si>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</si>
  <si>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</si>
  <si>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</si>
  <si>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</si>
  <si>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</si>
  <si>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</si>
  <si>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</si>
  <si>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</si>
  <si>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</si>
  <si>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</si>
  <si>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</si>
  <si>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</si>
  <si>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</si>
  <si>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</si>
  <si>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</si>
  <si>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</si>
  <si>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</si>
  <si>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</si>
  <si>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</si>
  <si>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</si>
  <si>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</si>
  <si>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</si>
  <si>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</si>
  <si>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</si>
  <si>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</si>
  <si>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</si>
  <si>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</si>
  <si>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</si>
  <si>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</si>
  <si>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</si>
  <si>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</si>
  <si>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</si>
  <si>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</si>
  <si>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</si>
  <si>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</si>
  <si>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</si>
  <si>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</si>
  <si>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</si>
  <si>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</si>
  <si>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</si>
  <si>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</si>
  <si>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</si>
  <si>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</si>
  <si>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</si>
  <si>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</si>
  <si>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</si>
  <si>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</si>
  <si>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</si>
  <si>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</si>
  <si>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</si>
  <si>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</si>
  <si>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</si>
  <si>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</si>
  <si>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</si>
  <si>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</si>
  <si>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</si>
  <si>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</si>
  <si>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</si>
  <si>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</si>
  <si>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</si>
  <si>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</si>
  <si>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</si>
  <si>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</si>
  <si>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</si>
  <si>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</si>
  <si>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</si>
  <si>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</si>
  <si>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</si>
  <si>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</si>
  <si>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</si>
  <si>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</si>
  <si>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</si>
  <si>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</si>
  <si>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</si>
  <si>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</si>
  <si>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</si>
  <si>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</si>
  <si>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</si>
  <si>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</si>
  <si>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</si>
  <si>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</si>
  <si>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</si>
  <si>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</si>
  <si>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</si>
  <si>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</si>
  <si>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</si>
  <si>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</si>
  <si>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</si>
  <si>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</si>
  <si>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</si>
  <si>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</si>
  <si>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</si>
  <si>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</si>
  <si>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</si>
  <si>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</si>
  <si>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</si>
  <si>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</si>
  <si>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</si>
  <si>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</si>
  <si>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</si>
  <si>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</si>
  <si>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</si>
  <si>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</si>
  <si>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</si>
  <si>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</si>
  <si>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</si>
  <si>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</si>
  <si>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</si>
  <si>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</si>
  <si>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</si>
  <si>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</si>
  <si>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</si>
  <si>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</si>
  <si>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</si>
  <si>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</si>
  <si>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</si>
  <si>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</si>
  <si>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</si>
  <si>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</si>
  <si>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</si>
  <si>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</si>
  <si>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</si>
  <si>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</si>
  <si>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</si>
  <si>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</si>
  <si>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</si>
  <si>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</si>
  <si>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</si>
  <si>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</si>
  <si>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</si>
  <si>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</si>
  <si>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</si>
  <si>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</si>
  <si>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</si>
  <si>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</si>
  <si>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</si>
  <si>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</si>
  <si>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</si>
  <si>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</si>
  <si>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</si>
  <si>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</si>
  <si>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</si>
  <si>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</si>
  <si>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</si>
  <si>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</si>
  <si>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</si>
  <si>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</si>
  <si>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</si>
  <si>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</si>
  <si>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</si>
  <si>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</si>
  <si>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</si>
  <si>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</si>
  <si>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</si>
  <si>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</si>
  <si>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</si>
  <si>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</si>
  <si>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</si>
  <si>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</si>
  <si>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</si>
  <si>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</si>
  <si>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</si>
  <si>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</si>
  <si>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</si>
  <si>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</si>
  <si>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</si>
  <si>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</si>
  <si>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</si>
  <si>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</si>
  <si>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</si>
  <si>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</si>
  <si>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</si>
  <si>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</si>
  <si>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</si>
  <si>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</si>
  <si>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</si>
  <si>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</si>
  <si>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</si>
  <si>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</si>
  <si>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</si>
  <si>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</si>
  <si>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</si>
  <si>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</si>
  <si>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</si>
  <si>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</si>
  <si>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</si>
  <si>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</si>
  <si>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</si>
  <si>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</si>
  <si>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</si>
  <si>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</si>
  <si>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</si>
  <si>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</si>
  <si>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</si>
  <si>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</si>
  <si>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</si>
  <si>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</si>
  <si>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</si>
  <si>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</si>
  <si>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</si>
  <si>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</si>
  <si>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</si>
  <si>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</si>
  <si>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</si>
  <si>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</si>
  <si>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</si>
  <si>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</si>
  <si>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</si>
  <si>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</si>
  <si>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</si>
  <si>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</si>
  <si>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</si>
  <si>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</si>
  <si>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</si>
  <si>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</si>
  <si>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</si>
  <si>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</si>
  <si>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</si>
  <si>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</si>
  <si>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</si>
  <si>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</si>
  <si>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</si>
  <si>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</si>
  <si>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</si>
  <si>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</si>
  <si>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</si>
  <si>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</si>
  <si>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</si>
  <si>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</si>
  <si>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</si>
  <si>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</si>
  <si>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</si>
  <si>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</si>
  <si>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</si>
  <si>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</si>
  <si>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</si>
  <si>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</si>
  <si>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</si>
  <si>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</si>
  <si>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</si>
  <si>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</si>
  <si>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</si>
  <si>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</si>
  <si>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</si>
  <si>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</si>
  <si>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</si>
  <si>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</si>
  <si>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</si>
  <si>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</si>
  <si>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</si>
  <si>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</si>
  <si>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</si>
  <si>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</si>
  <si>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</si>
  <si>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</si>
  <si>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</si>
  <si>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</si>
  <si>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</si>
  <si>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</si>
  <si>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</si>
  <si>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</si>
  <si>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</si>
  <si>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</si>
  <si>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</si>
  <si>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</si>
  <si>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</si>
  <si>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</si>
  <si>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</si>
  <si>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</si>
  <si>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</si>
  <si>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</si>
  <si>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</si>
  <si>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</si>
  <si>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</si>
  <si>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</si>
  <si>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</si>
  <si>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</si>
  <si>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</si>
  <si>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</si>
  <si>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</si>
  <si>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</si>
  <si>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</si>
  <si>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</si>
  <si>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</si>
  <si>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</si>
  <si>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</si>
  <si>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</si>
  <si>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</si>
  <si>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</si>
  <si>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</si>
  <si>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</si>
  <si>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</si>
  <si>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</si>
  <si>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</si>
  <si>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</si>
  <si>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</si>
  <si>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</si>
  <si>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</si>
  <si>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</si>
  <si>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</si>
  <si>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</si>
  <si>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</si>
  <si>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</si>
  <si>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</si>
  <si>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</si>
  <si>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</si>
  <si>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</si>
  <si>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</si>
  <si>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</si>
  <si>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</si>
  <si>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</si>
  <si>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</si>
  <si>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</si>
  <si>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</si>
  <si>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</si>
  <si>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</si>
  <si>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</si>
  <si>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</si>
  <si>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</si>
  <si>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</si>
  <si>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</si>
  <si>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</si>
  <si>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</si>
  <si>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</si>
  <si>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</si>
  <si>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</si>
  <si>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</si>
  <si>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</si>
  <si>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</si>
  <si>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</si>
  <si>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</si>
  <si>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</si>
  <si>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</si>
  <si>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</si>
  <si>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</si>
  <si>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</si>
  <si>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</si>
  <si>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</si>
  <si>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</si>
  <si>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</si>
  <si>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</si>
  <si>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</si>
  <si>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</si>
  <si>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</si>
  <si>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</si>
  <si>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</si>
  <si>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</si>
  <si>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</si>
  <si>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</si>
  <si>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</si>
  <si>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</si>
  <si>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</si>
  <si>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</si>
  <si>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</si>
  <si>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</si>
  <si>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</si>
  <si>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</si>
  <si>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</si>
  <si>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</si>
  <si>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</si>
  <si>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</si>
  <si>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</si>
  <si>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</si>
  <si>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</si>
  <si>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</si>
  <si>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</si>
  <si>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</si>
  <si>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</si>
  <si>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</si>
  <si>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</si>
  <si>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</si>
  <si>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</si>
  <si>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</si>
  <si>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</si>
  <si>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</si>
  <si>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</si>
  <si>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</si>
  <si>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</si>
  <si>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</si>
  <si>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</si>
  <si>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</si>
  <si>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</si>
  <si>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</si>
  <si>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</si>
  <si>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</si>
  <si>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</si>
  <si>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</si>
  <si>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</si>
  <si>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</si>
  <si>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</si>
  <si>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</si>
  <si>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</si>
  <si>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</si>
  <si>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</si>
  <si>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</si>
  <si>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</si>
  <si>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</si>
  <si>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</si>
  <si>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</si>
  <si>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</si>
  <si>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</si>
  <si>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</si>
  <si>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</si>
  <si>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</si>
  <si>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</si>
  <si>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</si>
  <si>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</si>
  <si>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</si>
  <si>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</si>
  <si>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</si>
  <si>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</si>
  <si>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</si>
  <si>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</si>
  <si>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</si>
  <si>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</si>
  <si>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</si>
  <si>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</si>
  <si>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</si>
  <si>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</si>
  <si>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</si>
  <si>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</si>
  <si>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</si>
  <si>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</si>
  <si>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</si>
  <si>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</si>
  <si>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</si>
  <si>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</si>
  <si>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</si>
  <si>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</si>
  <si>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</si>
  <si>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</si>
  <si>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</si>
  <si>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</si>
  <si>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</si>
  <si>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</si>
  <si>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</si>
  <si>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</si>
  <si>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</si>
  <si>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</si>
  <si>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</si>
  <si>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</si>
  <si>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</si>
  <si>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</si>
  <si>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</si>
  <si>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</si>
  <si>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</si>
  <si>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</si>
  <si>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</si>
  <si>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</si>
  <si>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</si>
  <si>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</si>
  <si>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</si>
  <si>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</si>
  <si>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</si>
  <si>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</si>
  <si>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</si>
  <si>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</si>
  <si>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</si>
  <si>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</si>
  <si>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</si>
  <si>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</si>
  <si>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</si>
  <si>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</si>
  <si>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</si>
  <si>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</si>
  <si>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</si>
  <si>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</si>
  <si>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</si>
  <si>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</si>
  <si>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</si>
  <si>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</si>
  <si>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</si>
  <si>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</si>
  <si>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</si>
  <si>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</si>
  <si>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</si>
  <si>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</si>
  <si>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</si>
  <si>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</si>
  <si>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</si>
  <si>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</si>
  <si>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</si>
  <si>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</si>
  <si>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</si>
  <si>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</si>
  <si>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</si>
  <si>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</si>
  <si>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</si>
  <si>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</si>
  <si>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</si>
  <si>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</si>
  <si>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</si>
  <si>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</si>
  <si>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</si>
  <si>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</si>
  <si>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</si>
  <si>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</si>
  <si>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</si>
  <si>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</si>
  <si>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</si>
  <si>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</si>
  <si>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</si>
  <si>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</si>
  <si>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</si>
  <si>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</si>
  <si>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</si>
  <si>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</si>
  <si>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</si>
  <si>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</si>
  <si>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</si>
  <si>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</si>
  <si>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</si>
  <si>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</si>
  <si>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</si>
  <si>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</si>
  <si>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</si>
  <si>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</si>
  <si>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</si>
  <si>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</si>
  <si>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</si>
  <si>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</si>
  <si>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</si>
  <si>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</si>
  <si>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</si>
  <si>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</si>
  <si>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</si>
  <si>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</si>
  <si>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</si>
  <si>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</si>
  <si>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</si>
  <si>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</si>
  <si>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</si>
  <si>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</si>
  <si>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</si>
  <si>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</si>
  <si>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</si>
  <si>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</si>
  <si>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</si>
  <si>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</si>
  <si>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</si>
  <si>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</si>
  <si>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</si>
  <si>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</si>
  <si>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</si>
  <si>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</si>
  <si>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</si>
  <si>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</si>
  <si>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</si>
  <si>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</si>
  <si>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</si>
  <si>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</si>
  <si>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</si>
  <si>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</si>
  <si>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</si>
  <si>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</si>
  <si>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</si>
  <si>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</si>
  <si>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</si>
  <si>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</si>
  <si>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</si>
  <si>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</si>
  <si>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</si>
  <si>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</si>
  <si>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</si>
  <si>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</si>
  <si>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</si>
  <si>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</si>
  <si>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</si>
  <si>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</si>
  <si>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</si>
  <si>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</si>
  <si>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</si>
  <si>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</si>
  <si>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</si>
  <si>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</si>
  <si>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</si>
  <si>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</si>
  <si>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</si>
  <si>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</si>
  <si>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</si>
  <si>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</si>
  <si>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</si>
  <si>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</si>
  <si>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</si>
  <si>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</si>
  <si>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</si>
  <si>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</si>
  <si>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</si>
  <si>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</si>
  <si>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</si>
  <si>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</si>
  <si>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</si>
  <si>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</si>
  <si>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</si>
  <si>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</si>
  <si>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</si>
  <si>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</si>
  <si>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</si>
  <si>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</si>
  <si>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</si>
  <si>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</si>
  <si>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</si>
  <si>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</si>
  <si>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</si>
  <si>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</si>
  <si>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</si>
  <si>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</si>
  <si>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</si>
  <si>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</si>
  <si>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</si>
  <si>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</si>
  <si>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</si>
  <si>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</si>
  <si>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</si>
  <si>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</si>
  <si>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</si>
  <si>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</si>
  <si>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</si>
  <si>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</si>
  <si>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</si>
  <si>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</si>
  <si>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</si>
  <si>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</si>
  <si>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</si>
  <si>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</si>
  <si>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</si>
  <si>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</si>
  <si>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</si>
  <si>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</si>
  <si>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</si>
  <si>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</si>
  <si>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</si>
  <si>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</si>
  <si>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</si>
  <si>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</si>
  <si>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</si>
  <si>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</si>
  <si>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</si>
  <si>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</si>
  <si>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</si>
  <si>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</si>
  <si>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</si>
  <si>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</si>
  <si>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</si>
  <si>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</si>
  <si>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</si>
  <si>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</si>
  <si>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</si>
  <si>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</si>
  <si>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</si>
  <si>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</si>
  <si>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</si>
  <si>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</si>
  <si>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</si>
  <si>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</si>
  <si>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</si>
  <si>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</si>
  <si>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</si>
  <si>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</si>
  <si>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</si>
  <si>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</si>
  <si>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</si>
  <si>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</si>
  <si>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</si>
  <si>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</si>
  <si>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</si>
  <si>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</si>
  <si>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</si>
  <si>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</si>
  <si>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</si>
  <si>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</si>
  <si>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</si>
  <si>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</si>
  <si>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</si>
  <si>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</si>
  <si>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</si>
  <si>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</si>
  <si>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</si>
  <si>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</si>
  <si>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</si>
  <si>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</si>
  <si>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</si>
  <si>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</si>
  <si>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</si>
  <si>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</si>
  <si>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</si>
  <si>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</si>
  <si>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</si>
  <si>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</si>
  <si>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</si>
  <si>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</si>
  <si>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</si>
  <si>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</si>
  <si>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</si>
  <si>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</si>
  <si>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</si>
  <si>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</si>
  <si>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</si>
  <si>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</si>
  <si>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</si>
  <si>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</si>
  <si>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</si>
  <si>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</si>
  <si>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</si>
  <si>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</si>
  <si>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</si>
  <si>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</si>
  <si>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</si>
  <si>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</si>
  <si>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</si>
  <si>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</si>
  <si>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</si>
  <si>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</si>
  <si>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</si>
  <si>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</si>
  <si>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</si>
  <si>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</si>
  <si>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</si>
  <si>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</si>
  <si>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</si>
  <si>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</si>
  <si>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</si>
  <si>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</si>
  <si>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</si>
  <si>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</si>
  <si>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</si>
  <si>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</si>
  <si>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</si>
  <si>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</si>
  <si>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</si>
  <si>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</si>
  <si>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</si>
  <si>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</si>
  <si>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</si>
  <si>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</si>
  <si>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</si>
  <si>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</si>
  <si>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</si>
  <si>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</si>
  <si>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</si>
  <si>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</si>
  <si>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</si>
  <si>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</si>
  <si>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</si>
  <si>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</si>
  <si>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</si>
  <si>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</si>
  <si>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</si>
  <si>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</si>
  <si>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</si>
  <si>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</si>
  <si>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</si>
  <si>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</si>
  <si>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</si>
  <si>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</si>
  <si>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</si>
  <si>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</si>
  <si>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</si>
  <si>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</si>
  <si>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</si>
  <si>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</si>
  <si>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</si>
  <si>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</si>
  <si>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</si>
  <si>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</si>
  <si>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</si>
  <si>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</si>
  <si>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</si>
  <si>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</si>
  <si>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</si>
  <si>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</si>
  <si>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</si>
  <si>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</si>
  <si>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</si>
  <si>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</si>
  <si>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</si>
  <si>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</si>
  <si>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</si>
  <si>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</si>
  <si>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</si>
  <si>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</si>
  <si>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</si>
  <si>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</si>
  <si>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</si>
  <si>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</si>
  <si>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</si>
  <si>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</si>
  <si>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</si>
  <si>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</si>
  <si>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</si>
  <si>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</si>
  <si>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</si>
  <si>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</si>
  <si>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</si>
  <si>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</si>
  <si>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</si>
  <si>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</si>
  <si>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</si>
  <si>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</si>
  <si>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</si>
  <si>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</si>
  <si>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</si>
  <si>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</si>
  <si>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</si>
  <si>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</si>
  <si>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</si>
  <si>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</si>
  <si>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</si>
  <si>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</si>
  <si>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</si>
  <si>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</si>
  <si>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</si>
  <si>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</si>
  <si>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</si>
  <si>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</si>
  <si>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</si>
  <si>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</si>
  <si>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</si>
  <si>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</si>
  <si>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</si>
  <si>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</si>
  <si>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</si>
  <si>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</si>
  <si>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</si>
  <si>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</si>
  <si>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</si>
  <si>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</si>
  <si>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</si>
  <si>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</si>
  <si>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</si>
  <si>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</si>
  <si>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</si>
  <si>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</si>
  <si>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</si>
  <si>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</si>
  <si>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</si>
  <si>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</si>
  <si>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</si>
  <si>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</si>
  <si>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</si>
  <si>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</si>
  <si>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</si>
  <si>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</si>
  <si>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</si>
  <si>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</si>
  <si>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</si>
  <si>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</si>
  <si>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</si>
  <si>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</si>
  <si>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</si>
  <si>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</si>
  <si>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</si>
  <si>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</si>
  <si>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</si>
  <si>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</si>
  <si>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</si>
  <si>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</si>
  <si>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</si>
  <si>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</si>
  <si>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</si>
  <si>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</si>
  <si>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</si>
  <si>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</si>
  <si>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</si>
  <si>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</si>
  <si>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</si>
  <si>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</si>
  <si>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</si>
  <si>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</si>
  <si>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</si>
  <si>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</si>
  <si>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</si>
  <si>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</si>
  <si>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</si>
  <si>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</si>
  <si>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</si>
  <si>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</si>
  <si>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</si>
  <si>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</si>
  <si>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</si>
  <si>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</si>
  <si>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</si>
  <si>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</si>
  <si>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</si>
  <si>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</si>
  <si>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</si>
  <si>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</si>
  <si>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</si>
  <si>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</si>
  <si>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</si>
  <si>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</si>
  <si>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</si>
  <si>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</si>
  <si>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</si>
  <si>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</si>
  <si>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</si>
  <si>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</si>
  <si>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</si>
  <si>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</si>
  <si>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</si>
  <si>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</si>
  <si>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</si>
  <si>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</si>
  <si>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</si>
  <si>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</si>
  <si>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</si>
  <si>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</si>
  <si>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</si>
  <si>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</si>
  <si>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</si>
  <si>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</si>
  <si>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</si>
  <si>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</si>
  <si>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</si>
  <si>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</si>
  <si>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</si>
  <si>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</si>
  <si>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</si>
  <si>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</si>
  <si>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</si>
  <si>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</si>
  <si>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</si>
  <si>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</si>
  <si>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</si>
  <si>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</si>
  <si>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</si>
  <si>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</si>
  <si>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</si>
  <si>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</si>
  <si>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</si>
  <si>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</si>
  <si>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</si>
  <si>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</si>
  <si>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</si>
  <si>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</si>
  <si>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</si>
  <si>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</si>
  <si>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</si>
  <si>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</si>
  <si>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</si>
  <si>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</si>
  <si>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</si>
  <si>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</si>
  <si>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</si>
  <si>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</si>
  <si>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</si>
  <si>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</si>
  <si>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</si>
  <si>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</si>
  <si>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</si>
  <si>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</si>
  <si>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</si>
  <si>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</si>
  <si>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</si>
  <si>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</si>
  <si>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</si>
  <si>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</si>
  <si>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</si>
  <si>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</si>
  <si>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</si>
  <si>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</si>
  <si>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</si>
  <si>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</si>
  <si>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</si>
  <si>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</si>
  <si>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</si>
  <si>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</si>
  <si>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</si>
  <si>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</si>
  <si>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</si>
  <si>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</si>
  <si>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</si>
  <si>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</si>
  <si>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</si>
  <si>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</si>
  <si>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</si>
  <si>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</si>
  <si>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</si>
  <si>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</si>
  <si>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</si>
  <si>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</si>
  <si>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</si>
  <si>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</si>
  <si>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</si>
  <si>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</si>
  <si>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</si>
  <si>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</si>
  <si>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</si>
  <si>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</si>
  <si>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</si>
  <si>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</si>
  <si>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</si>
  <si>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</si>
  <si>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</si>
  <si>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</si>
  <si>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</si>
  <si>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</si>
  <si>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</si>
  <si>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</si>
  <si>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</si>
  <si>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</si>
  <si>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</si>
  <si>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</si>
  <si>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</si>
  <si>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</si>
  <si>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</si>
  <si>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</si>
  <si>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</si>
  <si>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</si>
  <si>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</si>
  <si>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</si>
  <si>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</si>
  <si>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</si>
  <si>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</si>
  <si>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</si>
  <si>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</si>
  <si>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</si>
  <si>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</si>
  <si>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</si>
  <si>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</si>
  <si>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</si>
  <si>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</si>
  <si>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</si>
  <si>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</si>
  <si>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</si>
  <si>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</si>
  <si>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</si>
  <si>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</si>
  <si>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</si>
  <si>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</si>
  <si>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</si>
  <si>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</si>
  <si>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</si>
  <si>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</si>
  <si>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</si>
  <si>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</si>
  <si>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</si>
  <si>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</si>
  <si>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</si>
  <si>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</si>
  <si>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</si>
  <si>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</si>
  <si>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</si>
  <si>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</si>
  <si>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</si>
  <si>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</si>
  <si>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</si>
  <si>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</si>
  <si>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</si>
  <si>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</si>
  <si>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</si>
  <si>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</si>
  <si>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</si>
  <si>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</si>
  <si>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</si>
  <si>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</si>
  <si>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</si>
  <si>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</si>
  <si>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</si>
  <si>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</si>
  <si>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</si>
  <si>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</si>
  <si>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</si>
  <si>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</si>
  <si>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</si>
  <si>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</si>
  <si>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</si>
  <si>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</si>
  <si>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</si>
  <si>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</si>
  <si>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</si>
  <si>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</si>
  <si>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</si>
  <si>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</si>
  <si>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</si>
  <si>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</si>
  <si>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</si>
  <si>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</si>
  <si>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</si>
  <si>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</si>
  <si>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</si>
  <si>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</si>
  <si>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</si>
  <si>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</si>
  <si>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</si>
  <si>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</si>
  <si>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</si>
  <si>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</si>
  <si>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</si>
  <si>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</si>
  <si>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</si>
  <si>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</si>
  <si>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</si>
  <si>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</si>
  <si>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</si>
  <si>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</si>
  <si>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</si>
  <si>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</si>
  <si>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</si>
  <si>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</si>
  <si>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</si>
  <si>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</si>
  <si>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</si>
  <si>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</si>
  <si>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</si>
  <si>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</si>
  <si>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</si>
  <si>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</si>
  <si>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</si>
  <si>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</si>
  <si>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</si>
  <si>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</si>
  <si>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</si>
  <si>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</si>
  <si>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</si>
  <si>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</si>
  <si>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</si>
  <si>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</si>
  <si>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</si>
  <si>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</si>
  <si>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</si>
  <si>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</si>
  <si>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</si>
  <si>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</si>
  <si>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</si>
  <si>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</si>
  <si>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</si>
  <si>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</si>
  <si>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</si>
  <si>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</si>
  <si>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</si>
  <si>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</si>
  <si>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</si>
  <si>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</si>
  <si>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</si>
  <si>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</si>
  <si>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</si>
  <si>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</si>
  <si>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</si>
  <si>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</si>
  <si>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</si>
  <si>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</si>
  <si>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</si>
  <si>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</si>
  <si>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</si>
  <si>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</si>
  <si>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</si>
  <si>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</si>
  <si>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</si>
  <si>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</si>
  <si>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</si>
  <si>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</si>
  <si>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</si>
  <si>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</si>
  <si>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</si>
  <si>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</si>
  <si>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</si>
  <si>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</si>
  <si>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</si>
  <si>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</si>
  <si>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</si>
  <si>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</si>
  <si>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</si>
  <si>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</si>
  <si>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</si>
  <si>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</si>
  <si>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</si>
  <si>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</si>
  <si>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</si>
  <si>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</si>
  <si>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</si>
  <si>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</si>
  <si>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</si>
  <si>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</si>
  <si>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</si>
  <si>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</si>
  <si>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</si>
  <si>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</si>
  <si>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</si>
  <si>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</si>
  <si>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</si>
  <si>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</si>
  <si>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</si>
  <si>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</si>
  <si>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</si>
  <si>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</si>
  <si>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</si>
  <si>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</si>
  <si>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</si>
  <si>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</si>
  <si>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</si>
  <si>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</si>
  <si>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</si>
  <si>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</si>
  <si>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</si>
  <si>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</si>
  <si>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</si>
  <si>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</si>
  <si>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</si>
  <si>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</si>
  <si>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</si>
  <si>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</si>
  <si>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</si>
  <si>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</si>
  <si>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</si>
  <si>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</si>
  <si>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</si>
  <si>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</si>
  <si>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</si>
  <si>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</si>
  <si>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</si>
  <si>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</si>
  <si>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</si>
  <si>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</si>
  <si>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</si>
  <si>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</si>
  <si>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</si>
  <si>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</si>
  <si>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</si>
  <si>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</si>
  <si>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</si>
  <si>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</si>
  <si>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</si>
  <si>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</si>
  <si>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</si>
  <si>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</si>
  <si>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</si>
  <si>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</si>
  <si>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</si>
  <si>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</si>
  <si>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</si>
  <si>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</si>
  <si>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</si>
  <si>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</si>
  <si>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</si>
  <si>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</si>
  <si>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</si>
  <si>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</si>
  <si>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</si>
  <si>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</si>
  <si>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</si>
  <si>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</si>
  <si>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</si>
  <si>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</si>
  <si>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</si>
  <si>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</si>
  <si>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</si>
  <si>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</si>
  <si>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</si>
  <si>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</si>
  <si>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</si>
  <si>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</si>
  <si>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</si>
  <si>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</si>
  <si>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</si>
  <si>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</si>
  <si>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</si>
  <si>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</si>
  <si>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</si>
  <si>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</si>
  <si>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</si>
  <si>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</si>
  <si>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</si>
  <si>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</si>
  <si>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</si>
  <si>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</si>
  <si>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</si>
  <si>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</si>
  <si>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</si>
  <si>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</si>
  <si>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</si>
  <si>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</si>
  <si>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</si>
  <si>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</si>
  <si>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</si>
  <si>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</si>
  <si>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</si>
  <si>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</si>
  <si>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</si>
  <si>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</si>
  <si>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</si>
  <si>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</si>
  <si>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</si>
  <si>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</si>
  <si>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</si>
  <si>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</si>
  <si>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</si>
  <si>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</si>
  <si>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</si>
  <si>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</si>
  <si>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</si>
  <si>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</si>
  <si>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</si>
  <si>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</si>
  <si>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</si>
  <si>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</si>
  <si>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</si>
  <si>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</si>
  <si>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</si>
  <si>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</si>
  <si>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</si>
  <si>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</si>
  <si>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</si>
  <si>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</si>
  <si>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</si>
  <si>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</si>
  <si>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</si>
  <si>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</si>
  <si>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</si>
  <si>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</si>
  <si>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</si>
  <si>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</si>
  <si>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</si>
  <si>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</si>
  <si>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</si>
  <si>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</si>
  <si>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</si>
  <si>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</si>
  <si>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</si>
  <si>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</si>
  <si>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</si>
  <si>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</si>
  <si>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</si>
  <si>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</si>
  <si>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</si>
  <si>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</si>
  <si>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</si>
  <si>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</si>
  <si>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</si>
  <si>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</si>
  <si>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</si>
  <si>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</si>
  <si>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</si>
  <si>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</si>
  <si>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</si>
  <si>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</si>
  <si>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</si>
  <si>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</si>
  <si>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</si>
  <si>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</si>
  <si>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</si>
  <si>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</si>
  <si>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</si>
  <si>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</si>
  <si>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</si>
  <si>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</si>
  <si>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</si>
  <si>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</si>
  <si>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</si>
  <si>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</si>
  <si>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</si>
  <si>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</si>
  <si>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</si>
  <si>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</si>
  <si>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</si>
  <si>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</si>
  <si>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</si>
  <si>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</si>
  <si>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</si>
  <si>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</si>
  <si>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</si>
  <si>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</si>
  <si>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</si>
  <si>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</si>
  <si>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</si>
  <si>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</si>
  <si>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</si>
  <si>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</si>
  <si>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</si>
  <si>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</si>
  <si>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</si>
  <si>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</si>
  <si>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</si>
  <si>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</si>
  <si>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</si>
  <si>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</si>
  <si>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</si>
  <si>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</si>
  <si>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</si>
  <si>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</si>
  <si>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</si>
  <si>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</si>
  <si>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</si>
  <si>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</si>
  <si>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</si>
  <si>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</si>
  <si>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</si>
  <si>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</si>
  <si>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</si>
  <si>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</si>
  <si>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</si>
  <si>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</si>
  <si>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</si>
  <si>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</si>
  <si>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</si>
  <si>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</si>
  <si>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</si>
  <si>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</si>
  <si>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</si>
  <si>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</si>
  <si>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</si>
  <si>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</si>
  <si>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</si>
  <si>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</si>
  <si>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</si>
  <si>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</si>
  <si>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</si>
  <si>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</si>
  <si>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</si>
  <si>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</si>
  <si>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</si>
  <si>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</si>
  <si>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</si>
  <si>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</si>
  <si>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</si>
  <si>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</si>
  <si>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</si>
  <si>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</si>
  <si>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</si>
  <si>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</si>
  <si>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</si>
  <si>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</si>
  <si>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</si>
  <si>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</si>
  <si>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</si>
  <si>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</si>
  <si>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</si>
  <si>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</si>
  <si>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</si>
  <si>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</si>
  <si>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</si>
  <si>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</si>
  <si>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</si>
  <si>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</si>
  <si>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</si>
  <si>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</si>
  <si>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</si>
  <si>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</si>
  <si>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</si>
  <si>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</si>
  <si>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</si>
  <si>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</si>
  <si>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</si>
  <si>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</si>
  <si>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</si>
  <si>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</si>
  <si>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</si>
  <si>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</si>
  <si>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</si>
  <si>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</si>
  <si>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</si>
  <si>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</si>
  <si>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</si>
  <si>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</si>
  <si>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</si>
  <si>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</si>
  <si>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</si>
  <si>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</si>
  <si>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</si>
  <si>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</si>
  <si>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</si>
  <si>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</si>
  <si>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</si>
  <si>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</si>
  <si>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</si>
  <si>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</si>
  <si>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</si>
  <si>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</si>
  <si>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</si>
  <si>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</si>
  <si>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</si>
  <si>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</si>
  <si>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</si>
  <si>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</si>
  <si>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</si>
  <si>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</si>
  <si>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</si>
  <si>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</si>
  <si>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</si>
  <si>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</si>
  <si>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</si>
  <si>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</si>
  <si>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</si>
  <si>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</si>
  <si>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</si>
  <si>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</si>
  <si>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</si>
  <si>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</si>
  <si>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</si>
  <si>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</si>
  <si>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</si>
  <si>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</si>
  <si>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</si>
  <si>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</si>
  <si>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</si>
  <si>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</si>
  <si>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</si>
  <si>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</si>
  <si>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</si>
  <si>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</si>
  <si>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</si>
  <si>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</si>
  <si>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</si>
  <si>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</si>
  <si>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</si>
  <si>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</si>
  <si>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</si>
  <si>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</si>
  <si>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</si>
  <si>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</si>
  <si>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</si>
  <si>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</si>
  <si>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</si>
  <si>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</si>
  <si>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</si>
  <si>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</si>
  <si>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</si>
  <si>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</si>
  <si>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</si>
  <si>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</si>
  <si>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</si>
  <si>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</si>
  <si>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</si>
  <si>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</si>
  <si>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</si>
  <si>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</si>
  <si>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</si>
  <si>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</si>
  <si>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</si>
  <si>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</si>
  <si>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</si>
  <si>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</si>
  <si>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</si>
  <si>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</si>
  <si>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</si>
  <si>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</si>
  <si>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</si>
  <si>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</si>
  <si>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</si>
  <si>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</si>
  <si>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</si>
  <si>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</si>
  <si>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</si>
  <si>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</si>
  <si>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</si>
  <si>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</si>
  <si>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</si>
  <si>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</si>
  <si>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</si>
  <si>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</si>
  <si>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</si>
  <si>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</si>
  <si>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</si>
  <si>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</si>
  <si>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</si>
  <si>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</si>
  <si>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</si>
  <si>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</si>
  <si>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</si>
  <si>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</si>
  <si>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</si>
  <si>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</si>
  <si>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</si>
  <si>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</si>
  <si>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</si>
  <si>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</si>
  <si>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</si>
  <si>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</si>
  <si>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</si>
  <si>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</si>
  <si>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</si>
  <si>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</si>
  <si>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</si>
  <si>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</si>
  <si>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</si>
  <si>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</si>
  <si>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</si>
  <si>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</si>
  <si>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</si>
  <si>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</si>
  <si>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</si>
  <si>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</si>
  <si>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</si>
  <si>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</si>
  <si>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</si>
  <si>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</si>
  <si>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</si>
  <si>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</si>
  <si>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</si>
  <si>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</si>
  <si>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</si>
  <si>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</si>
  <si>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</si>
  <si>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</si>
  <si>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</si>
  <si>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</si>
  <si>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</si>
  <si>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</si>
  <si>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</si>
  <si>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</si>
  <si>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</si>
  <si>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</si>
  <si>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</si>
  <si>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</si>
  <si>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</si>
  <si>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</si>
  <si>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</si>
  <si>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</si>
  <si>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</si>
  <si>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</si>
  <si>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</si>
  <si>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</si>
  <si>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</si>
  <si>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</si>
  <si>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</si>
  <si>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</si>
  <si>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</si>
  <si>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</si>
  <si>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</si>
  <si>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</si>
  <si>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</si>
  <si>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</si>
  <si>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</si>
  <si>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</si>
  <si>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</si>
  <si>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</si>
  <si>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</si>
  <si>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</si>
  <si>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</si>
  <si>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</si>
  <si>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</si>
  <si>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</si>
  <si>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</si>
  <si>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</si>
  <si>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</si>
  <si>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</si>
  <si>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</si>
  <si>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</si>
  <si>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</si>
  <si>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</si>
  <si>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</si>
  <si>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</si>
  <si>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</si>
  <si>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</si>
  <si>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</si>
  <si>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</si>
  <si>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</si>
  <si>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</si>
  <si>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</si>
  <si>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</si>
  <si>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</si>
  <si>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</si>
  <si>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</si>
  <si>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</si>
  <si>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</si>
  <si>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</si>
  <si>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</si>
  <si>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</si>
  <si>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</si>
  <si>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</si>
  <si>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</si>
  <si>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</si>
  <si>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</si>
  <si>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</si>
  <si>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</si>
  <si>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</si>
  <si>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</si>
  <si>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</si>
  <si>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</si>
  <si>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</si>
  <si>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</si>
  <si>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</si>
  <si>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</si>
  <si>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</si>
  <si>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</si>
  <si>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</si>
  <si>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</si>
  <si>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</si>
  <si>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</si>
  <si>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</si>
  <si>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</si>
  <si>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</si>
  <si>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</si>
  <si>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</si>
  <si>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</si>
  <si>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</si>
  <si>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</si>
  <si>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</si>
  <si>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</si>
  <si>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</si>
  <si>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</si>
  <si>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</si>
  <si>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</si>
  <si>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</si>
  <si>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</si>
  <si>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</si>
  <si>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</si>
  <si>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</si>
  <si>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</si>
  <si>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</si>
  <si>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</si>
  <si>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</si>
  <si>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</si>
  <si>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</si>
  <si>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</si>
  <si>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</si>
  <si>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</si>
  <si>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</si>
  <si>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</si>
  <si>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</si>
  <si>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</si>
  <si>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</si>
  <si>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</si>
  <si>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</si>
  <si>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</si>
  <si>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</si>
  <si>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</si>
  <si>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</si>
  <si>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</si>
  <si>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</si>
  <si>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</si>
  <si>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</si>
  <si>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</si>
  <si>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</si>
  <si>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</si>
  <si>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</si>
  <si>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</si>
  <si>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</si>
  <si>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</si>
  <si>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</si>
  <si>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</si>
  <si>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</si>
  <si>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</si>
  <si>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</si>
  <si>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</si>
  <si>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</si>
  <si>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</si>
  <si>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</si>
  <si>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</si>
  <si>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</si>
  <si>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</si>
  <si>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</si>
  <si>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</si>
  <si>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</si>
  <si>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</si>
  <si>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</si>
  <si>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</si>
  <si>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</si>
  <si>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</si>
  <si>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</si>
  <si>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</si>
  <si>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</si>
  <si>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</si>
  <si>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</si>
  <si>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</si>
  <si>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</si>
  <si>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</si>
  <si>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</si>
  <si>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</si>
  <si>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</si>
  <si>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</si>
  <si>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</si>
  <si>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</si>
  <si>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</si>
  <si>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</si>
  <si>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</si>
  <si>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</si>
  <si>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</si>
  <si>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</si>
  <si>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</si>
  <si>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</si>
  <si>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</si>
  <si>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</si>
  <si>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</si>
  <si>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</si>
  <si>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</si>
  <si>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</si>
  <si>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</si>
  <si>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</si>
  <si>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</si>
  <si>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</si>
  <si>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</si>
  <si>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</si>
  <si>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</si>
  <si>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</si>
  <si>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</si>
  <si>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</si>
  <si>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</si>
  <si>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</si>
  <si>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</si>
  <si>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</si>
  <si>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</si>
  <si>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</si>
  <si>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</si>
  <si>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</si>
  <si>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</si>
  <si>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</si>
  <si>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</si>
  <si>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</si>
  <si>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</si>
  <si>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</si>
  <si>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</si>
  <si>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</si>
  <si>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</si>
  <si>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</si>
  <si>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</si>
  <si>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</si>
  <si>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</si>
  <si>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</si>
  <si>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</si>
  <si>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</si>
  <si>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</si>
  <si>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</si>
  <si>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</si>
  <si>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</si>
  <si>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</si>
  <si>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</si>
  <si>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</si>
  <si>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</si>
  <si>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</si>
  <si>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</si>
  <si>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</si>
  <si>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</si>
  <si>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</si>
  <si>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</si>
  <si>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</si>
  <si>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</si>
  <si>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</si>
  <si>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</si>
  <si>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</si>
  <si>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</si>
  <si>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</si>
  <si>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</si>
  <si>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</si>
  <si>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</si>
  <si>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</si>
  <si>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</si>
  <si>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</si>
  <si>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</si>
  <si>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</si>
  <si>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</si>
  <si>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</si>
  <si>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</si>
  <si>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</si>
  <si>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</si>
  <si>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</si>
  <si>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</si>
  <si>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</si>
  <si>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</si>
  <si>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</si>
  <si>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</si>
  <si>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</si>
  <si>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</si>
  <si>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</si>
  <si>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</si>
  <si>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</si>
  <si>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</si>
  <si>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</si>
  <si>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</si>
  <si>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</si>
  <si>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</si>
  <si>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</si>
  <si>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</si>
  <si>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</si>
  <si>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</si>
  <si>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</si>
  <si>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</si>
  <si>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</si>
  <si>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</si>
  <si>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</si>
  <si>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</si>
  <si>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</si>
  <si>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</si>
  <si>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</si>
  <si>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</si>
  <si>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</si>
  <si>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</si>
  <si>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</si>
  <si>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</si>
  <si>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</si>
  <si>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</si>
  <si>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</si>
  <si>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</si>
  <si>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</si>
  <si>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</si>
  <si>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</si>
  <si>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</si>
  <si>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</si>
  <si>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</si>
  <si>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</si>
  <si>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</si>
  <si>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</si>
  <si>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</si>
  <si>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</si>
  <si>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</si>
  <si>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</si>
  <si>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</si>
  <si>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</si>
  <si>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</si>
  <si>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</si>
  <si>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</si>
  <si>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</si>
  <si>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</si>
  <si>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</si>
  <si>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</si>
  <si>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</si>
  <si>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</si>
  <si>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</si>
  <si>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</si>
  <si>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</si>
  <si>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</si>
  <si>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</si>
  <si>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</si>
  <si>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</si>
  <si>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</si>
  <si>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</si>
  <si>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</si>
  <si>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</si>
  <si>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</si>
  <si>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</si>
  <si>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</si>
  <si>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</si>
  <si>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</si>
  <si>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</si>
  <si>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</si>
  <si>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</si>
  <si>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</si>
  <si>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</si>
  <si>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</si>
  <si>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</si>
  <si>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</si>
  <si>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</si>
  <si>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</si>
  <si>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</si>
  <si>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</si>
  <si>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</si>
  <si>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</si>
  <si>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</si>
  <si>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</si>
  <si>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</si>
  <si>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</si>
  <si>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</si>
  <si>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</si>
  <si>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</si>
  <si>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</si>
  <si>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</si>
  <si>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</si>
  <si>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</si>
  <si>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</si>
  <si>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</si>
  <si>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</si>
  <si>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</si>
  <si>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</si>
  <si>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</si>
  <si>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</si>
  <si>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</si>
  <si>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</si>
  <si>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</si>
  <si>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</si>
  <si>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</si>
  <si>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</si>
  <si>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</si>
  <si>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</si>
  <si>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</si>
  <si>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</si>
  <si>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</si>
  <si>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</si>
  <si>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</si>
  <si>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</si>
  <si>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</si>
  <si>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</si>
  <si>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</si>
  <si>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</si>
  <si>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</si>
  <si>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</si>
  <si>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</si>
  <si>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</si>
  <si>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</si>
  <si>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</si>
  <si>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</si>
  <si>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</si>
  <si>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</si>
  <si>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</si>
  <si>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</si>
  <si>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</si>
  <si>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</si>
  <si>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</si>
  <si>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</si>
  <si>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</si>
  <si>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</si>
  <si>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</si>
  <si>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</si>
  <si>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</si>
  <si>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</si>
  <si>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</si>
  <si>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</si>
  <si>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</si>
  <si>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</si>
  <si>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</si>
  <si>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</si>
  <si>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</si>
  <si>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</si>
  <si>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</si>
  <si>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</si>
  <si>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</si>
  <si>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</si>
  <si>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</si>
  <si>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</si>
  <si>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</si>
  <si>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</si>
  <si>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</si>
  <si>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</si>
  <si>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</si>
  <si>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</si>
  <si>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</si>
  <si>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</si>
  <si>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</si>
  <si>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</si>
  <si>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</si>
  <si>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</si>
  <si>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</si>
  <si>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</si>
  <si>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</si>
  <si>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</si>
  <si>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</si>
  <si>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</si>
  <si>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</si>
  <si>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</si>
  <si>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</si>
  <si>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</si>
  <si>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</si>
  <si>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</si>
  <si>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</si>
  <si>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</si>
  <si>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</si>
  <si>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</si>
  <si>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</si>
  <si>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</si>
  <si>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</si>
  <si>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</si>
  <si>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</si>
  <si>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</si>
  <si>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</si>
  <si>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</si>
  <si>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</si>
  <si>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</si>
  <si>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</si>
  <si>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</si>
  <si>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</si>
  <si>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</si>
  <si>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</si>
  <si>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</si>
  <si>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</si>
  <si>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</si>
  <si>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</si>
  <si>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</si>
  <si>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</si>
  <si>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</si>
  <si>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</si>
  <si>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</si>
  <si>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</si>
  <si>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</si>
  <si>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</si>
  <si>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</si>
  <si>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</si>
  <si>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</si>
  <si>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</si>
  <si>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</si>
  <si>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</si>
  <si>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</si>
  <si>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</si>
  <si>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</si>
  <si>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</si>
  <si>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</si>
  <si>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</si>
  <si>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</si>
  <si>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</si>
  <si>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</si>
  <si>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</si>
  <si>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</si>
  <si>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</si>
  <si>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</si>
  <si>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</si>
  <si>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</si>
  <si>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</si>
  <si>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</si>
  <si>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</si>
  <si>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</si>
  <si>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</si>
  <si>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</si>
  <si>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</si>
  <si>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</si>
  <si>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</si>
  <si>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</si>
  <si>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</si>
  <si>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</si>
  <si>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</si>
  <si>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</si>
  <si>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</si>
  <si>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</si>
  <si>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</si>
  <si>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</si>
  <si>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</si>
  <si>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</si>
  <si>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</si>
  <si>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</si>
  <si>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</si>
  <si>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</si>
  <si>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</si>
  <si>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</si>
  <si>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</si>
  <si>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</si>
  <si>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</si>
  <si>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</si>
  <si>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</si>
  <si>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</si>
  <si>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</si>
  <si>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</si>
  <si>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</si>
  <si>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</si>
  <si>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</si>
  <si>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</si>
  <si>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</si>
  <si>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</si>
  <si>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</si>
  <si>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</si>
  <si>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</si>
  <si>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</si>
  <si>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</si>
  <si>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</si>
  <si>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</si>
  <si>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</si>
  <si>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</si>
  <si>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</si>
  <si>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</si>
  <si>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</si>
  <si>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</si>
  <si>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</si>
  <si>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</si>
  <si>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</si>
  <si>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</si>
  <si>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</si>
  <si>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</si>
  <si>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</si>
  <si>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</si>
  <si>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</si>
  <si>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</si>
  <si>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</si>
  <si>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</si>
  <si>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</si>
  <si>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</si>
  <si>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</si>
  <si>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</si>
  <si>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</si>
  <si>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</si>
  <si>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</si>
  <si>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</si>
  <si>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</si>
  <si>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</si>
  <si>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</si>
  <si>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</si>
  <si>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</si>
  <si>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</si>
  <si>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</si>
  <si>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</si>
  <si>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</si>
  <si>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</si>
  <si>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</si>
  <si>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</si>
  <si>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</si>
  <si>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</si>
  <si>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</si>
  <si>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</si>
  <si>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</si>
  <si>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</si>
  <si>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</si>
  <si>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</si>
  <si>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</si>
  <si>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</si>
  <si>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</si>
  <si>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</si>
  <si>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</si>
  <si>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</si>
  <si>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</si>
  <si>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</si>
  <si>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</si>
  <si>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</si>
  <si>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</si>
  <si>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</si>
  <si>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</si>
  <si>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</si>
  <si>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</si>
  <si>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</si>
  <si>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</si>
  <si>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</si>
  <si>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</si>
  <si>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</si>
  <si>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</si>
  <si>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</si>
  <si>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</si>
  <si>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</si>
  <si>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</si>
  <si>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</si>
  <si>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</si>
  <si>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</si>
  <si>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</si>
  <si>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</si>
  <si>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</si>
  <si>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</si>
  <si>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</si>
  <si>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</si>
  <si>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</si>
  <si>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</si>
  <si>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</si>
  <si>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</si>
  <si>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</si>
  <si>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</si>
  <si>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</si>
  <si>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</si>
  <si>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</si>
  <si>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</si>
  <si>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</si>
  <si>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</si>
  <si>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</si>
  <si>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</si>
  <si>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</si>
  <si>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</si>
  <si>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</si>
  <si>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</si>
  <si>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</si>
  <si>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</si>
  <si>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</si>
  <si>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</si>
  <si>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</si>
  <si>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</si>
  <si>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</si>
  <si>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</si>
  <si>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</si>
  <si>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</si>
  <si>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</si>
  <si>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</si>
  <si>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</si>
  <si>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</si>
  <si>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</si>
  <si>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</si>
  <si>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</si>
  <si>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</si>
  <si>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</si>
  <si>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</si>
  <si>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</si>
  <si>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</si>
  <si>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</si>
  <si>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</si>
  <si>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</si>
  <si>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</si>
  <si>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</si>
  <si>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</si>
  <si>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</si>
  <si>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</si>
  <si>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</si>
  <si>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</si>
  <si>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</si>
  <si>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</si>
  <si>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</si>
  <si>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</si>
  <si>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</si>
  <si>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</si>
  <si>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</si>
  <si>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</si>
  <si>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</si>
  <si>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</si>
  <si>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</si>
  <si>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</si>
  <si>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</si>
  <si>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</si>
  <si>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</si>
  <si>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</si>
  <si>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</si>
  <si>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</si>
  <si>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</si>
  <si>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</si>
  <si>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</si>
  <si>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</si>
  <si>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</si>
  <si>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</si>
  <si>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</si>
  <si>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</si>
  <si>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</si>
  <si>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</si>
  <si>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</si>
  <si>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</si>
  <si>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</si>
  <si>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</si>
  <si>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</si>
  <si>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</si>
  <si>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</si>
  <si>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</si>
  <si>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</si>
  <si>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</si>
  <si>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</si>
  <si>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</si>
  <si>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</si>
  <si>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</si>
  <si>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</si>
  <si>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</si>
  <si>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</si>
  <si>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</si>
  <si>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</si>
  <si>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</si>
  <si>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</si>
  <si>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</si>
  <si>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</si>
  <si>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</si>
  <si>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</si>
  <si>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</si>
  <si>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</si>
  <si>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</si>
  <si>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</si>
  <si>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</si>
  <si>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</si>
  <si>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</si>
  <si>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</si>
  <si>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</si>
  <si>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</si>
  <si>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</si>
  <si>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</si>
  <si>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</si>
  <si>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</si>
  <si>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</si>
  <si>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</si>
  <si>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</si>
  <si>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</si>
  <si>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</si>
  <si>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</si>
  <si>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</si>
  <si>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</si>
  <si>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</si>
  <si>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</si>
  <si>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</si>
  <si>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</si>
  <si>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</si>
  <si>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</si>
  <si>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</si>
  <si>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</si>
  <si>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</si>
  <si>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</si>
  <si>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</si>
  <si>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</si>
  <si>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</si>
  <si>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</si>
  <si>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</si>
  <si>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</si>
  <si>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</si>
  <si>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</si>
  <si>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</si>
  <si>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</si>
  <si>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</si>
  <si>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</si>
  <si>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</si>
  <si>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</si>
  <si>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</si>
  <si>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</si>
  <si>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</si>
  <si>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</si>
  <si>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</si>
  <si>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</si>
  <si>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</si>
  <si>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</si>
  <si>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</si>
  <si>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</si>
  <si>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</si>
  <si>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</si>
  <si>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</si>
  <si>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</si>
  <si>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</si>
  <si>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</si>
  <si>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</si>
  <si>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</si>
  <si>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</si>
  <si>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</si>
  <si>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</si>
  <si>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</si>
  <si>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</si>
  <si>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</si>
  <si>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</si>
  <si>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</si>
  <si>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</si>
  <si>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</si>
  <si>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</si>
  <si>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</si>
  <si>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</si>
  <si>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</si>
  <si>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</si>
  <si>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</si>
  <si>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</si>
  <si>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</si>
  <si>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</si>
  <si>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</si>
  <si>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</si>
  <si>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</si>
  <si>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</si>
  <si>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</si>
  <si>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</si>
  <si>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</si>
  <si>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</si>
  <si>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</si>
  <si>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</si>
  <si>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</si>
  <si>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</si>
  <si>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</si>
  <si>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</si>
  <si>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</si>
  <si>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</si>
  <si>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</si>
  <si>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</si>
  <si>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</si>
  <si>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</si>
  <si>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</si>
  <si>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</si>
  <si>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</si>
  <si>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</si>
  <si>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</si>
  <si>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</si>
  <si>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</si>
  <si>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</si>
  <si>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</si>
  <si>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</si>
  <si>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</si>
  <si>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</si>
  <si>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</si>
  <si>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</si>
  <si>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</si>
  <si>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</si>
  <si>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</si>
  <si>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</si>
  <si>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</si>
  <si>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</si>
  <si>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</si>
  <si>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</si>
  <si>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</si>
  <si>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</si>
  <si>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</si>
  <si>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</si>
  <si>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</si>
  <si>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</si>
  <si>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</si>
  <si>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</si>
  <si>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</si>
  <si>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</si>
  <si>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</si>
  <si>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</si>
  <si>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</si>
  <si>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</si>
  <si>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</si>
  <si>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</si>
  <si>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</si>
  <si>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</si>
  <si>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</si>
  <si>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</si>
  <si>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</si>
  <si>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</si>
  <si>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</si>
  <si>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</si>
  <si>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</si>
  <si>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</si>
  <si>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</si>
  <si>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</si>
  <si>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</si>
  <si>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</si>
  <si>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</si>
  <si>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</si>
  <si>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</si>
  <si>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</si>
  <si>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</si>
  <si>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</si>
  <si>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</si>
  <si>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</si>
  <si>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</si>
  <si>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</si>
  <si>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</si>
  <si>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</si>
  <si>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</si>
  <si>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</si>
  <si>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</si>
  <si>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</si>
  <si>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</si>
  <si>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</si>
  <si>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</si>
  <si>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</si>
  <si>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</si>
  <si>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</si>
  <si>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</si>
  <si>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</si>
  <si>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</si>
  <si>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</si>
  <si>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</si>
  <si>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</si>
  <si>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</si>
  <si>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</si>
  <si>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</si>
  <si>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</si>
  <si>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</si>
  <si>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</si>
  <si>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</si>
  <si>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</si>
  <si>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</si>
  <si>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</si>
  <si>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</si>
  <si>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</si>
  <si>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</si>
  <si>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</si>
  <si>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</si>
  <si>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</si>
  <si>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</si>
  <si>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</si>
  <si>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</si>
  <si>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</si>
  <si>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</si>
  <si>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</si>
  <si>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</si>
  <si>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</si>
  <si>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</si>
  <si>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</si>
  <si>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</si>
  <si>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</si>
  <si>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</si>
  <si>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</si>
  <si>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</si>
  <si>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</si>
  <si>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</si>
  <si>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</si>
  <si>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</si>
  <si>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</si>
  <si>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</si>
  <si>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</si>
  <si>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</si>
  <si>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</si>
  <si>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</si>
  <si>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</si>
  <si>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</si>
  <si>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</si>
  <si>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</si>
  <si>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</si>
  <si>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</si>
  <si>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</si>
  <si>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</si>
  <si>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</si>
  <si>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</si>
  <si>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</si>
  <si>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</si>
  <si>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</si>
  <si>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</si>
  <si>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</si>
  <si>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</si>
  <si>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</si>
  <si>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</si>
  <si>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</si>
  <si>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</si>
  <si>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</si>
  <si>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</si>
  <si>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</si>
  <si>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</si>
  <si>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</si>
  <si>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</si>
  <si>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</si>
  <si>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</si>
  <si>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</si>
  <si>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</si>
  <si>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</si>
  <si>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</si>
  <si>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</si>
  <si>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</si>
  <si>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</si>
  <si>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</si>
  <si>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</si>
  <si>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</si>
  <si>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</si>
  <si>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</si>
  <si>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</si>
  <si>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</si>
  <si>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</si>
  <si>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</si>
  <si>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</si>
  <si>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</si>
  <si>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</si>
  <si>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</si>
  <si>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</si>
  <si>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</si>
  <si>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</si>
  <si>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</si>
  <si>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</si>
  <si>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</si>
  <si>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</si>
  <si>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</si>
  <si>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</si>
  <si>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</si>
  <si>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</si>
  <si>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</si>
  <si>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</si>
  <si>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</si>
  <si>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</si>
  <si>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</si>
  <si>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</si>
  <si>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</si>
  <si>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</si>
  <si>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</si>
  <si>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</si>
  <si>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</si>
  <si>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</si>
  <si>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</si>
  <si>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</si>
  <si>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</si>
  <si>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</si>
  <si>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</si>
  <si>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</si>
  <si>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</si>
  <si>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</si>
  <si>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</si>
  <si>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</si>
  <si>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</si>
  <si>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</si>
  <si>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</si>
  <si>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</si>
  <si>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</si>
  <si>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</si>
  <si>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</si>
  <si>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</si>
  <si>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</si>
  <si>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</si>
  <si>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</si>
  <si>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</si>
  <si>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</si>
  <si>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</si>
  <si>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</si>
  <si>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</si>
  <si>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</si>
  <si>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</si>
  <si>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</si>
  <si>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</si>
  <si>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</si>
  <si>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</si>
  <si>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</si>
  <si>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</si>
  <si>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</si>
  <si>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</si>
  <si>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</si>
  <si>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</si>
  <si>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</si>
  <si>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</si>
  <si>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</si>
  <si>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</si>
  <si>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</si>
  <si>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</si>
  <si>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</si>
  <si>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</si>
  <si>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</si>
  <si>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</si>
  <si>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</si>
  <si>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</si>
  <si>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</si>
  <si>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</si>
  <si>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</si>
  <si>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</si>
  <si>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</si>
  <si>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</si>
  <si>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</si>
  <si>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</si>
  <si>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</si>
  <si>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</si>
  <si>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</si>
  <si>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</si>
  <si>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</si>
  <si>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</si>
  <si>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</si>
  <si>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</si>
  <si>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</si>
  <si>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</si>
  <si>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</si>
  <si>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</si>
  <si>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</si>
  <si>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</si>
  <si>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</si>
  <si>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</si>
  <si>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</si>
  <si>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</si>
  <si>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</si>
  <si>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</si>
  <si>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</si>
  <si>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</si>
  <si>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</si>
  <si>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</si>
  <si>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</si>
  <si>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</si>
  <si>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</si>
  <si>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</si>
  <si>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</si>
  <si>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</si>
  <si>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</si>
  <si>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</si>
  <si>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</si>
  <si>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</si>
  <si>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</si>
  <si>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</si>
  <si>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</si>
  <si>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</si>
  <si>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</si>
  <si>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</si>
  <si>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</si>
  <si>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</si>
  <si>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</si>
  <si>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</si>
  <si>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</si>
  <si>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</si>
  <si>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</si>
  <si>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</si>
  <si>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</si>
  <si>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</si>
  <si>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</si>
  <si>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</si>
  <si>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</si>
  <si>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</si>
  <si>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</si>
  <si>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</si>
  <si>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</si>
  <si>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</si>
  <si>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</si>
  <si>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</si>
  <si>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</si>
  <si>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</si>
  <si>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</si>
  <si>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</si>
  <si>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</si>
  <si>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</si>
  <si>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</si>
  <si>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</si>
  <si>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</si>
  <si>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</si>
  <si>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</si>
  <si>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</si>
  <si>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</si>
  <si>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</si>
  <si>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</si>
  <si>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</si>
  <si>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</si>
  <si>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</si>
  <si>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</si>
  <si>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</si>
  <si>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</si>
  <si>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</si>
  <si>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</si>
  <si>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</si>
  <si>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</si>
  <si>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</si>
  <si>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</si>
  <si>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</si>
  <si>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</si>
  <si>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</si>
  <si>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</si>
  <si>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</si>
  <si>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</si>
  <si>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</si>
  <si>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</si>
  <si>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</si>
  <si>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</si>
  <si>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</si>
  <si>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</si>
  <si>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</si>
  <si>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</si>
  <si>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</si>
  <si>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</si>
  <si>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</si>
  <si>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</si>
  <si>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</si>
  <si>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</si>
  <si>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</si>
  <si>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</si>
  <si>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</si>
  <si>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</si>
  <si>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</si>
  <si>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</si>
  <si>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</si>
  <si>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</si>
  <si>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</si>
  <si>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</si>
  <si>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</si>
  <si>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</si>
  <si>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</si>
  <si>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</si>
  <si>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</si>
  <si>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</si>
  <si>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</si>
  <si>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</si>
  <si>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</si>
  <si>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</si>
  <si>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</si>
  <si>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</si>
  <si>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</si>
  <si>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</si>
  <si>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</si>
  <si>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</si>
  <si>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</si>
  <si>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</si>
  <si>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</si>
  <si>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</si>
  <si>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</si>
  <si>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</si>
  <si>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</si>
  <si>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</si>
  <si>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</si>
  <si>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</si>
  <si>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</si>
  <si>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</si>
  <si>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</si>
  <si>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</si>
  <si>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</si>
  <si>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</si>
  <si>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</si>
  <si>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</si>
  <si>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</si>
  <si>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</si>
  <si>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</si>
  <si>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</si>
  <si>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</si>
  <si>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</si>
  <si>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</si>
  <si>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</si>
  <si>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</si>
  <si>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</si>
  <si>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</si>
  <si>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</si>
  <si>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</si>
  <si>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</si>
  <si>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</si>
  <si>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</si>
  <si>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</si>
  <si>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</si>
  <si>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</si>
  <si>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</si>
  <si>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</si>
  <si>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</si>
  <si>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</si>
  <si>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</si>
  <si>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</si>
  <si>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</si>
  <si>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</si>
  <si>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</si>
  <si>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</si>
  <si>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</si>
  <si>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</si>
  <si>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</si>
  <si>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</si>
  <si>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</si>
  <si>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</si>
  <si>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</si>
  <si>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</si>
  <si>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</si>
  <si>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</si>
  <si>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</si>
  <si>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</si>
  <si>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</si>
  <si>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</si>
  <si>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</si>
  <si>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</si>
  <si>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</si>
  <si>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</si>
  <si>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</si>
  <si>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</si>
  <si>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</si>
  <si>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</si>
  <si>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</si>
  <si>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</si>
  <si>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</si>
  <si>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</si>
  <si>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</si>
  <si>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</si>
  <si>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</si>
  <si>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</si>
  <si>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</si>
  <si>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</si>
  <si>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</si>
  <si>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</si>
  <si>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</si>
  <si>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</si>
  <si>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</si>
  <si>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</si>
  <si>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</si>
  <si>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</si>
  <si>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</si>
  <si>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</si>
  <si>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</si>
  <si>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</si>
  <si>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</si>
  <si>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</si>
  <si>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</si>
  <si>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</si>
  <si>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</si>
  <si>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</si>
  <si>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</si>
  <si>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</si>
  <si>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</si>
  <si>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</si>
  <si>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</si>
  <si>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</si>
  <si>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</si>
  <si>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</si>
  <si>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</si>
  <si>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</si>
  <si>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</si>
  <si>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</si>
  <si>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</si>
  <si>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</si>
  <si>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</si>
  <si>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</si>
  <si>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</si>
  <si>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</si>
  <si>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</si>
  <si>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</si>
  <si>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</si>
  <si>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</si>
  <si>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</si>
  <si>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</si>
  <si>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</si>
  <si>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</si>
  <si>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</si>
  <si>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</si>
  <si>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</si>
  <si>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</si>
  <si>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</si>
  <si>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</si>
  <si>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</si>
  <si>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</si>
  <si>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</si>
  <si>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</si>
  <si>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</si>
  <si>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</si>
  <si>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</si>
  <si>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</si>
  <si>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</si>
  <si>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</si>
  <si>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</si>
  <si>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</si>
  <si>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</si>
  <si>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</si>
  <si>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</si>
  <si>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</si>
  <si>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</si>
  <si>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</si>
  <si>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</si>
  <si>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</si>
  <si>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</si>
  <si>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</si>
  <si>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</si>
  <si>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</si>
  <si>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</si>
  <si>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</si>
  <si>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</si>
  <si>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</si>
  <si>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</si>
  <si>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</si>
  <si>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</si>
  <si>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</si>
  <si>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</si>
  <si>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</si>
  <si>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</si>
  <si>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</si>
  <si>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</si>
  <si>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</si>
  <si>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</si>
  <si>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</si>
  <si>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</si>
  <si>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</si>
  <si>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</si>
  <si>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</si>
  <si>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</si>
  <si>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</si>
  <si>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</si>
  <si>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</si>
  <si>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</si>
  <si>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</si>
  <si>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</si>
  <si>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</si>
  <si>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</si>
  <si>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</si>
  <si>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</si>
  <si>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</si>
  <si>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</si>
  <si>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</si>
  <si>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</si>
  <si>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</si>
  <si>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</si>
  <si>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</si>
  <si>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</si>
  <si>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</si>
  <si>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</si>
  <si>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</si>
  <si>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</si>
  <si>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</si>
  <si>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</si>
  <si>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</si>
  <si>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</si>
  <si>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</si>
  <si>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</si>
  <si>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</si>
  <si>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</si>
  <si>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</si>
  <si>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</si>
  <si>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</si>
  <si>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</si>
  <si>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</si>
  <si>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</si>
  <si>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</si>
  <si>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</si>
  <si>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</si>
  <si>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</si>
  <si>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</si>
  <si>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</si>
  <si>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</si>
  <si>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</si>
  <si>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</si>
  <si>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</si>
  <si>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</si>
  <si>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</si>
  <si>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</si>
  <si>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</si>
  <si>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</si>
  <si>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</si>
  <si>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</si>
  <si>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</si>
  <si>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</si>
  <si>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</si>
  <si>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</si>
  <si>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</si>
  <si>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</si>
  <si>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</si>
  <si>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</si>
  <si>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</si>
  <si>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</si>
  <si>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</si>
  <si>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</si>
  <si>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</si>
  <si>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</si>
  <si>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</si>
  <si>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</si>
  <si>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</si>
  <si>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</si>
  <si>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</si>
  <si>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</si>
  <si>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</si>
  <si>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</si>
  <si>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</si>
  <si>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</si>
  <si>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</si>
  <si>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</si>
  <si>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</si>
  <si>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</si>
  <si>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</si>
  <si>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</si>
  <si>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</si>
  <si>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</si>
  <si>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</si>
  <si>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</si>
  <si>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</si>
  <si>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</si>
  <si>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</si>
  <si>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</si>
  <si>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</si>
  <si>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</si>
  <si>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</si>
  <si>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</si>
  <si>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</si>
  <si>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</si>
  <si>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</si>
  <si>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</si>
  <si>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</si>
  <si>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</si>
  <si>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</si>
  <si>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</si>
  <si>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</si>
  <si>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</si>
  <si>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</si>
  <si>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</si>
  <si>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</si>
  <si>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</si>
  <si>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</si>
  <si>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</si>
  <si>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</si>
  <si>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</si>
  <si>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</si>
  <si>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</si>
  <si>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</si>
  <si>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</si>
  <si>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</si>
  <si>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</si>
  <si>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</si>
  <si>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</si>
  <si>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</si>
  <si>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</si>
  <si>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</si>
  <si>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</si>
  <si>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</si>
  <si>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</si>
  <si>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</si>
  <si>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</si>
  <si>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</si>
  <si>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</si>
  <si>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</si>
  <si>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</si>
  <si>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</si>
  <si>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</si>
  <si>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</si>
  <si>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</si>
  <si>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</si>
  <si>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</si>
  <si>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</si>
  <si>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</si>
  <si>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</si>
  <si>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</si>
  <si>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</si>
  <si>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</si>
  <si>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</si>
  <si>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</si>
  <si>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</si>
  <si>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</si>
  <si>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</si>
  <si>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</si>
  <si>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</si>
  <si>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</si>
  <si>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</si>
  <si>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</si>
  <si>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</si>
  <si>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</si>
  <si>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</si>
  <si>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</si>
  <si>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</si>
  <si>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</si>
  <si>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</si>
  <si>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</si>
  <si>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</si>
  <si>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</si>
  <si>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</si>
  <si>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</si>
  <si>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</si>
  <si>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</si>
  <si>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</si>
  <si>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</si>
  <si>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</si>
  <si>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</si>
  <si>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</si>
  <si>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</si>
  <si>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</si>
  <si>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</si>
  <si>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</si>
  <si>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</si>
  <si>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</si>
  <si>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</si>
  <si>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</si>
  <si>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</si>
  <si>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</si>
  <si>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</si>
  <si>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</si>
  <si>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</si>
  <si>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</si>
  <si>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</si>
  <si>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</si>
  <si>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</si>
  <si>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</si>
  <si>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</si>
  <si>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</si>
  <si>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</si>
  <si>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</si>
  <si>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</si>
  <si>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</si>
  <si>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</si>
  <si>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</si>
  <si>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</si>
  <si>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</si>
  <si>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</si>
  <si>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</si>
  <si>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</si>
  <si>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</si>
  <si>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</si>
  <si>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</si>
  <si>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</si>
  <si>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</si>
  <si>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</si>
  <si>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</si>
  <si>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</si>
  <si>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</si>
  <si>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</si>
  <si>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</si>
  <si>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</si>
  <si>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</si>
  <si>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</si>
  <si>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</si>
  <si>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</si>
  <si>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</si>
  <si>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</si>
  <si>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</si>
  <si>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</si>
  <si>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</si>
  <si>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</si>
  <si>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</si>
  <si>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</si>
  <si>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</si>
  <si>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</si>
  <si>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</si>
  <si>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</si>
  <si>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</si>
  <si>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</si>
  <si>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</si>
  <si>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</si>
  <si>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</si>
  <si>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</si>
  <si>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</si>
  <si>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</si>
  <si>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</si>
  <si>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</si>
  <si>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</si>
  <si>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</si>
  <si>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</si>
  <si>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</si>
  <si>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</si>
  <si>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</si>
  <si>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</si>
  <si>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</si>
  <si>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</si>
  <si>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</si>
  <si>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</si>
  <si>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</si>
  <si>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</si>
  <si>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</si>
  <si>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</si>
  <si>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</si>
  <si>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</si>
  <si>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</si>
  <si>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</si>
  <si>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</si>
  <si>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</si>
  <si>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</si>
  <si>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</si>
  <si>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</si>
  <si>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</si>
  <si>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</si>
  <si>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</si>
  <si>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</si>
  <si>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</si>
  <si>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</si>
  <si>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</si>
  <si>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</si>
  <si>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</si>
  <si>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</si>
  <si>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</si>
  <si>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</si>
  <si>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</si>
  <si>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</si>
  <si>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</si>
  <si>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</si>
  <si>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</si>
  <si>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</si>
  <si>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</si>
  <si>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</si>
  <si>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</si>
  <si>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</si>
  <si>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</si>
  <si>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</si>
  <si>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</si>
  <si>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</si>
  <si>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</si>
  <si>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</si>
  <si>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</si>
  <si>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</si>
  <si>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</si>
  <si>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</si>
  <si>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</si>
  <si>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</si>
  <si>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</si>
  <si>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</si>
  <si>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</si>
  <si>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</si>
  <si>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</si>
  <si>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</si>
  <si>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</si>
  <si>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</si>
  <si>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</si>
  <si>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</si>
  <si>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</si>
  <si>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</si>
  <si>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</si>
  <si>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</si>
  <si>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</si>
  <si>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</si>
  <si>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</si>
  <si>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</si>
  <si>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</si>
  <si>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</si>
  <si>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</si>
  <si>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</si>
  <si>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</si>
  <si>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</si>
  <si>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</si>
  <si>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</si>
  <si>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</si>
  <si>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</si>
  <si>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</si>
  <si>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</si>
  <si>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</si>
  <si>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</si>
  <si>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</si>
  <si>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</si>
  <si>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</si>
  <si>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</si>
  <si>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</si>
  <si>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</si>
  <si>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</si>
  <si>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</si>
  <si>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</si>
  <si>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</si>
  <si>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</si>
  <si>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</si>
  <si>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</si>
  <si>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</si>
  <si>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</si>
  <si>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</si>
  <si>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</si>
  <si>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</si>
  <si>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</si>
  <si>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</si>
  <si>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</si>
  <si>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</si>
  <si>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</si>
  <si>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</si>
  <si>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</si>
  <si>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</si>
  <si>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</si>
  <si>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</si>
  <si>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</si>
  <si>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</si>
  <si>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</si>
  <si>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</si>
  <si>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</si>
  <si>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</si>
  <si>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</si>
  <si>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</si>
  <si>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</si>
  <si>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</si>
  <si>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</si>
  <si>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</si>
  <si>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</si>
  <si>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</si>
  <si>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</si>
  <si>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</si>
  <si>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</si>
  <si>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</si>
  <si>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</si>
  <si>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</si>
  <si>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</si>
  <si>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</si>
  <si>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</si>
  <si>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</si>
  <si>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</si>
  <si>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</si>
  <si>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</si>
  <si>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</si>
  <si>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</si>
  <si>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</si>
  <si>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</si>
  <si>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</si>
  <si>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</si>
  <si>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</si>
  <si>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</si>
  <si>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</si>
  <si>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</si>
  <si>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</si>
  <si>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</si>
  <si>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</si>
  <si>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</si>
  <si>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</si>
  <si>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</si>
  <si>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</si>
  <si>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</si>
  <si>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</si>
  <si>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</si>
  <si>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</si>
  <si>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</si>
  <si>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</si>
  <si>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</si>
  <si>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</si>
  <si>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</si>
  <si>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</si>
  <si>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</si>
  <si>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</si>
  <si>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</si>
  <si>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</si>
  <si>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</si>
  <si>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</si>
  <si>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</si>
  <si>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</si>
  <si>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</si>
  <si>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</si>
  <si>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</si>
  <si>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</si>
  <si>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</si>
  <si>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</si>
  <si>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</si>
  <si>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</si>
  <si>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</si>
  <si>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</si>
  <si>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</si>
  <si>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</si>
  <si>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</si>
  <si>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</si>
  <si>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</si>
  <si>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</si>
  <si>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</si>
  <si>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</si>
  <si>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</si>
  <si>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</si>
  <si>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</si>
  <si>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</si>
  <si>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</si>
  <si>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</si>
  <si>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</si>
  <si>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</si>
  <si>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</si>
  <si>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</si>
  <si>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</si>
  <si>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</si>
  <si>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</si>
  <si>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</si>
  <si>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</si>
  <si>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</si>
  <si>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</si>
  <si>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</si>
  <si>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</si>
  <si>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</si>
  <si>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</si>
  <si>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</si>
  <si>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</si>
  <si>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</si>
  <si>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</si>
  <si>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</si>
  <si>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</si>
  <si>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</si>
  <si>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</si>
  <si>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</si>
  <si>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</si>
  <si>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</si>
  <si>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</si>
  <si>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</si>
  <si>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</si>
  <si>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</si>
  <si>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</si>
  <si>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</si>
  <si>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</si>
  <si>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</si>
  <si>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</si>
  <si>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</si>
  <si>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</si>
  <si>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</si>
  <si>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</si>
  <si>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</si>
  <si>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</si>
  <si>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</si>
  <si>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</si>
  <si>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</si>
  <si>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</si>
  <si>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</si>
  <si>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</si>
  <si>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</si>
  <si>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</si>
  <si>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</si>
  <si>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</si>
  <si>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</si>
  <si>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</si>
  <si>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</si>
  <si>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</si>
  <si>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</si>
  <si>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</si>
  <si>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</si>
  <si>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</si>
  <si>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</si>
  <si>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</si>
  <si>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</si>
  <si>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</si>
  <si>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</si>
  <si>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</si>
  <si>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</si>
  <si>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</si>
  <si>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</si>
  <si>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</si>
  <si>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</si>
  <si>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</si>
  <si>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</si>
  <si>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</si>
  <si>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</si>
  <si>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</si>
  <si>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</si>
  <si>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</si>
  <si>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</si>
  <si>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</si>
  <si>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</si>
  <si>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</si>
  <si>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</si>
  <si>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</si>
  <si>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</si>
  <si>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</si>
  <si>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</si>
  <si>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</si>
  <si>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</si>
  <si>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</si>
  <si>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</si>
  <si>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</si>
  <si>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</si>
  <si>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</si>
  <si>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</si>
  <si>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</si>
  <si>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</si>
  <si>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</si>
  <si>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</si>
  <si>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</si>
  <si>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</si>
  <si>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</si>
  <si>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</si>
  <si>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</si>
  <si>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</si>
  <si>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</si>
  <si>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</si>
  <si>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</si>
  <si>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</si>
  <si>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</si>
  <si>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</si>
  <si>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</si>
  <si>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</si>
  <si>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</si>
  <si>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</si>
  <si>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</si>
  <si>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</si>
  <si>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</si>
  <si>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</si>
  <si>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</si>
  <si>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</si>
  <si>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</si>
  <si>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</si>
  <si>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</si>
  <si>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</si>
  <si>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</si>
  <si>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</si>
  <si>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</si>
  <si>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</si>
  <si>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</si>
  <si>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</si>
  <si>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</si>
  <si>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</si>
  <si>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</si>
  <si>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</si>
  <si>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</si>
  <si>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</si>
  <si>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</si>
  <si>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</si>
  <si>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</si>
  <si>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</si>
  <si>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</si>
  <si>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</si>
  <si>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</si>
  <si>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</si>
  <si>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</si>
  <si>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</si>
  <si>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</si>
  <si>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</si>
  <si>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</si>
  <si>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</si>
  <si>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</si>
  <si>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</si>
  <si>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</si>
  <si>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</si>
  <si>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</si>
  <si>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</si>
  <si>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</si>
  <si>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</si>
  <si>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</si>
  <si>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</si>
  <si>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</si>
  <si>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</si>
  <si>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</si>
  <si>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</si>
  <si>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</si>
  <si>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</si>
  <si>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</si>
  <si>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</si>
  <si>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</si>
  <si>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</si>
  <si>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</si>
  <si>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</si>
  <si>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</si>
  <si>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</si>
  <si>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</si>
  <si>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</si>
  <si>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</si>
  <si>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</si>
  <si>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</si>
  <si>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</si>
  <si>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</si>
  <si>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</si>
  <si>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</si>
  <si>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</si>
  <si>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</si>
  <si>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</si>
  <si>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</si>
  <si>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</si>
  <si>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</si>
  <si>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</si>
  <si>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</si>
  <si>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</si>
  <si>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</si>
  <si>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</si>
  <si>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</si>
  <si>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</si>
  <si>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</si>
  <si>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</si>
  <si>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</si>
  <si>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</si>
  <si>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</si>
  <si>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</si>
  <si>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</si>
  <si>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</si>
  <si>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</si>
  <si>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</si>
  <si>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</si>
  <si>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</si>
  <si>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</si>
  <si>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</si>
  <si>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</si>
  <si>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</si>
  <si>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</si>
  <si>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</si>
  <si>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</si>
  <si>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</si>
  <si>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</si>
  <si>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</si>
  <si>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</si>
  <si>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</si>
  <si>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</si>
  <si>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</si>
  <si>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</si>
  <si>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</si>
  <si>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</si>
  <si>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</si>
  <si>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</si>
  <si>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</si>
  <si>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</si>
  <si>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</si>
  <si>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</si>
  <si>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</si>
  <si>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</si>
  <si>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</si>
  <si>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</si>
  <si>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</si>
  <si>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</si>
  <si>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</si>
  <si>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</si>
  <si>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</si>
  <si>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</si>
  <si>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</si>
  <si>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</si>
  <si>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</si>
  <si>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</si>
  <si>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</si>
  <si>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</si>
  <si>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</si>
  <si>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</si>
  <si>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</si>
  <si>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</si>
  <si>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</si>
  <si>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</si>
  <si>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</si>
  <si>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</si>
  <si>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</si>
  <si>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</si>
  <si>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</si>
  <si>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</si>
  <si>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</si>
  <si>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</si>
  <si>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</si>
  <si>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</si>
  <si>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</si>
  <si>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</si>
  <si>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</si>
  <si>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</si>
  <si>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</si>
  <si>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</si>
  <si>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</si>
  <si>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</si>
  <si>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</si>
  <si>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</si>
  <si>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</si>
  <si>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</si>
  <si>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</si>
  <si>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</si>
  <si>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</si>
  <si>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</si>
  <si>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</si>
  <si>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</si>
  <si>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</si>
  <si>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</si>
  <si>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</si>
  <si>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</si>
  <si>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</si>
  <si>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</si>
  <si>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</si>
  <si>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</si>
  <si>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</si>
  <si>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</si>
  <si>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</si>
  <si>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</si>
  <si>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</si>
  <si>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</si>
  <si>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</si>
  <si>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</si>
  <si>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</si>
  <si>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</si>
  <si>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</si>
  <si>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</si>
  <si>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</si>
  <si>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</si>
  <si>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</si>
  <si>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</si>
  <si>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</si>
  <si>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</si>
  <si>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</si>
  <si>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</si>
  <si>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</si>
  <si>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</si>
  <si>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</si>
  <si>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</si>
  <si>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</si>
  <si>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</si>
  <si>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</si>
  <si>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</si>
  <si>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</si>
  <si>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</si>
  <si>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</si>
  <si>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</si>
  <si>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</si>
  <si>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</si>
  <si>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</si>
  <si>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</si>
  <si>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</si>
  <si>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</si>
  <si>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</si>
  <si>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</si>
  <si>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</si>
  <si>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</si>
  <si>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</si>
  <si>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</si>
  <si>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</si>
  <si>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</si>
  <si>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</si>
  <si>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</si>
  <si>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</si>
  <si>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</si>
  <si>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</si>
  <si>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</si>
  <si>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</si>
  <si>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</si>
  <si>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</si>
  <si>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</si>
  <si>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</si>
  <si>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</si>
  <si>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</si>
  <si>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</si>
  <si>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</si>
  <si>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</si>
  <si>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</si>
  <si>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</si>
  <si>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</si>
  <si>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</si>
  <si>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</si>
  <si>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</si>
  <si>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</si>
  <si>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</si>
  <si>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</si>
  <si>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</si>
  <si>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</si>
  <si>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</si>
  <si>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</si>
  <si>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</si>
  <si>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</si>
  <si>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</si>
  <si>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</si>
  <si>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</si>
  <si>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</si>
  <si>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</si>
  <si>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</si>
  <si>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</si>
  <si>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</si>
  <si>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</si>
  <si>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</si>
  <si>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</si>
  <si>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</si>
  <si>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</si>
  <si>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</si>
  <si>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</si>
  <si>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</si>
  <si>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</si>
  <si>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</si>
  <si>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</si>
  <si>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</si>
  <si>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</si>
  <si>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</si>
  <si>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</si>
  <si>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</si>
  <si>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</si>
  <si>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</si>
  <si>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</si>
  <si>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</si>
  <si>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</si>
  <si>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</si>
  <si>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</si>
  <si>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</si>
  <si>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</si>
  <si>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</si>
  <si>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</si>
  <si>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</si>
  <si>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</si>
  <si>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</si>
  <si>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</si>
  <si>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</si>
  <si>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</si>
  <si>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</si>
  <si>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</si>
  <si>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</si>
  <si>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</si>
  <si>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</si>
  <si>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</si>
  <si>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</si>
  <si>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</si>
  <si>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</si>
  <si>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</si>
  <si>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</si>
  <si>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</si>
  <si>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</si>
  <si>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</si>
  <si>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</si>
  <si>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</si>
  <si>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</si>
  <si>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</si>
  <si>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</si>
  <si>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</si>
  <si>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</si>
  <si>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</si>
  <si>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</si>
  <si>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</si>
  <si>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</si>
  <si>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</si>
  <si>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</si>
  <si>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</si>
  <si>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</si>
  <si>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</si>
  <si>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</si>
  <si>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</si>
  <si>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</si>
  <si>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</si>
  <si>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</si>
  <si>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</si>
  <si>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</si>
  <si>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</si>
  <si>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</si>
  <si>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</si>
  <si>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</si>
  <si>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</si>
  <si>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</si>
  <si>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</si>
  <si>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</si>
  <si>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</si>
  <si>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</si>
  <si>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</si>
  <si>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</si>
  <si>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</si>
  <si>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</si>
  <si>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</si>
  <si>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</si>
  <si>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</si>
  <si>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</si>
  <si>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</si>
  <si>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</si>
  <si>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</si>
  <si>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</si>
  <si>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</si>
  <si>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</si>
  <si>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</si>
  <si>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</si>
  <si>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</si>
  <si>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</si>
  <si>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</si>
  <si>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</si>
  <si>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</si>
  <si>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</si>
  <si>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</si>
  <si>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</si>
  <si>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</si>
  <si>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</si>
  <si>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</si>
  <si>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</si>
  <si>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</si>
  <si>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</si>
  <si>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</si>
  <si>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</si>
  <si>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</si>
  <si>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</si>
  <si>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</si>
  <si>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</si>
  <si>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</si>
  <si>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</si>
  <si>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</si>
  <si>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</si>
  <si>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</si>
  <si>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</si>
  <si>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</si>
  <si>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</si>
  <si>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</si>
  <si>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</si>
  <si>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</si>
  <si>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</si>
  <si>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</si>
  <si>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</si>
  <si>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</si>
  <si>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</si>
  <si>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</si>
  <si>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</si>
  <si>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</si>
  <si>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</si>
  <si>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</si>
  <si>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</si>
  <si>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</si>
  <si>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</si>
  <si>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</si>
  <si>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</si>
  <si>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</si>
  <si>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</si>
  <si>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</si>
  <si>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</si>
  <si>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</si>
  <si>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</si>
  <si>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</si>
  <si>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</si>
  <si>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</si>
  <si>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</si>
  <si>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</si>
  <si>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</si>
  <si>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</si>
  <si>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</si>
  <si>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</si>
  <si>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</si>
  <si>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</si>
  <si>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</si>
  <si>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</si>
  <si>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</si>
  <si>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</si>
  <si>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</si>
  <si>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</si>
  <si>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</si>
  <si>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</si>
  <si>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</si>
  <si>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</si>
  <si>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</si>
  <si>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</si>
  <si>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</si>
  <si>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</si>
  <si>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</si>
  <si>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</si>
  <si>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</si>
  <si>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</si>
  <si>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</si>
  <si>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</si>
  <si>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</si>
  <si>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</si>
  <si>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</si>
  <si>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</si>
  <si>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</si>
  <si>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</si>
  <si>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</si>
  <si>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</si>
  <si>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</si>
  <si>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</si>
  <si>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</si>
  <si>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</si>
  <si>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</si>
  <si>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</si>
  <si>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</si>
  <si>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</si>
  <si>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</si>
  <si>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</si>
  <si>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</si>
  <si>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</si>
  <si>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</si>
  <si>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</si>
  <si>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</si>
  <si>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</si>
  <si>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</si>
  <si>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</si>
  <si>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</si>
  <si>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</si>
  <si>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</si>
  <si>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</si>
  <si>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</si>
  <si>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</si>
  <si>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</si>
  <si>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</si>
  <si>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</si>
  <si>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</si>
  <si>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</si>
  <si>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</si>
  <si>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</si>
  <si>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</si>
  <si>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</si>
  <si>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</si>
  <si>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</si>
  <si>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</si>
  <si>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</si>
  <si>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</si>
  <si>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</si>
  <si>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</si>
  <si>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</si>
  <si>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</si>
  <si>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</si>
  <si>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</si>
  <si>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</si>
  <si>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</si>
  <si>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</si>
  <si>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</si>
  <si>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</si>
  <si>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</si>
  <si>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</si>
  <si>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</si>
  <si>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</si>
  <si>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</si>
  <si>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</si>
  <si>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</si>
  <si>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</si>
  <si>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</si>
  <si>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</si>
  <si>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</si>
  <si>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</si>
  <si>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</si>
  <si>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</si>
  <si>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</si>
  <si>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</si>
  <si>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</si>
  <si>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</si>
  <si>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</si>
  <si>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</si>
  <si>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</si>
  <si>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</si>
  <si>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</si>
  <si>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</si>
  <si>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</si>
  <si>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</si>
  <si>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</si>
  <si>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</si>
  <si>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</si>
  <si>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</si>
  <si>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</si>
  <si>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</si>
  <si>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</si>
  <si>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</si>
  <si>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</si>
  <si>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</si>
  <si>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</si>
  <si>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</si>
  <si>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</si>
  <si>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</si>
  <si>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</si>
  <si>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</si>
  <si>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</si>
  <si>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</si>
  <si>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</si>
  <si>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</si>
  <si>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</si>
  <si>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</si>
  <si>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</si>
  <si>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</si>
  <si>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</si>
  <si>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</si>
  <si>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</si>
  <si>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</si>
  <si>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</si>
  <si>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</si>
  <si>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</si>
  <si>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</si>
  <si>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</si>
  <si>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</si>
  <si>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</si>
  <si>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</si>
  <si>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</si>
  <si>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</si>
  <si>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</si>
  <si>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</si>
  <si>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</si>
  <si>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</si>
  <si>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</si>
  <si>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</si>
  <si>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</si>
  <si>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</si>
  <si>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</si>
  <si>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</si>
  <si>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</si>
  <si>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</si>
  <si>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</si>
  <si>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</si>
  <si>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</si>
  <si>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</si>
  <si>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</si>
  <si>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</si>
  <si>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</si>
  <si>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</si>
  <si>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</si>
  <si>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</si>
  <si>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</si>
  <si>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</si>
  <si>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</si>
  <si>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</si>
  <si>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</si>
  <si>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</si>
  <si>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</si>
  <si>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</si>
  <si>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</si>
  <si>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</si>
  <si>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</si>
  <si>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</si>
  <si>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</si>
  <si>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</si>
  <si>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</si>
  <si>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</si>
  <si>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</si>
  <si>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</si>
  <si>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</si>
  <si>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</si>
  <si>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</si>
  <si>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</si>
  <si>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</si>
  <si>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</si>
  <si>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</si>
  <si>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</si>
  <si>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</si>
  <si>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</si>
  <si>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</si>
  <si>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</si>
  <si>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</si>
  <si>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</si>
  <si>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</si>
  <si>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</si>
  <si>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</si>
  <si>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</si>
  <si>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</si>
  <si>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</si>
  <si>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</si>
  <si>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</si>
  <si>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</si>
  <si>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</si>
  <si>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</si>
  <si>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</si>
  <si>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</si>
  <si>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</si>
  <si>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</si>
  <si>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</si>
  <si>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</si>
  <si>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</si>
  <si>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</si>
  <si>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</si>
  <si>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</si>
  <si>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</si>
  <si>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</si>
  <si>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</si>
  <si>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</si>
  <si>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</si>
  <si>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</si>
  <si>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</si>
  <si>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</si>
  <si>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</si>
  <si>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</si>
  <si>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</si>
  <si>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</si>
  <si>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</si>
  <si>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</si>
  <si>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</si>
  <si>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</si>
  <si>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</si>
  <si>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</si>
  <si>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</si>
  <si>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</si>
  <si>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</si>
  <si>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</si>
  <si>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</si>
  <si>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</si>
  <si>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</si>
  <si>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</si>
  <si>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</si>
  <si>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</si>
  <si>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</si>
  <si>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</si>
  <si>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</si>
  <si>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</si>
  <si>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</si>
  <si>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</si>
  <si>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</si>
  <si>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</si>
  <si>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</si>
  <si>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</si>
  <si>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</si>
  <si>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</si>
  <si>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</si>
  <si>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</si>
  <si>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</si>
  <si>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</si>
  <si>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</si>
  <si>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</si>
  <si>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</si>
  <si>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</si>
  <si>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</si>
  <si>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</si>
  <si>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</si>
  <si>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</si>
  <si>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</si>
  <si>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</si>
  <si>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</si>
  <si>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</si>
  <si>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</si>
  <si>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</si>
  <si>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</si>
  <si>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</si>
  <si>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</si>
  <si>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</si>
  <si>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</si>
  <si>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</si>
  <si>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</si>
  <si>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</si>
  <si>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</si>
  <si>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</si>
  <si>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</si>
  <si>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</si>
  <si>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</si>
  <si>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</si>
  <si>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</si>
  <si>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</si>
  <si>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</si>
  <si>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</si>
  <si>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</si>
  <si>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</si>
  <si>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</si>
  <si>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</si>
  <si>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</si>
  <si>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</si>
  <si>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</si>
  <si>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</si>
  <si>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</si>
  <si>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</si>
  <si>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</si>
  <si>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</si>
  <si>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</si>
  <si>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</si>
  <si>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</si>
  <si>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</si>
  <si>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</si>
  <si>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</si>
  <si>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</si>
  <si>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</si>
  <si>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</si>
  <si>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</si>
  <si>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</si>
  <si>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</si>
  <si>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</si>
  <si>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</si>
  <si>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</si>
  <si>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</si>
  <si>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</si>
  <si>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</si>
  <si>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</si>
  <si>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</si>
  <si>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</si>
  <si>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</si>
  <si>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</si>
  <si>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</si>
  <si>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</si>
  <si>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</si>
  <si>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</si>
  <si>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</si>
  <si>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</si>
  <si>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</si>
  <si>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</si>
  <si>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</si>
  <si>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</si>
  <si>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</si>
  <si>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</si>
  <si>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</si>
  <si>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</si>
  <si>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</si>
  <si>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</si>
  <si>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</si>
  <si>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</si>
  <si>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</si>
  <si>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</si>
  <si>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</si>
  <si>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</si>
  <si>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</si>
  <si>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</si>
  <si>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</si>
  <si>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</si>
  <si>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</si>
  <si>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</si>
  <si>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</si>
  <si>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</si>
  <si>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</si>
  <si>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</si>
  <si>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</si>
  <si>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</si>
  <si>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</si>
  <si>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</si>
  <si>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</si>
  <si>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</si>
  <si>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</si>
  <si>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</si>
  <si>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</si>
  <si>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</si>
  <si>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</si>
  <si>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</si>
  <si>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</si>
  <si>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</si>
  <si>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</si>
  <si>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</si>
  <si>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</si>
  <si>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</si>
  <si>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</si>
  <si>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</si>
  <si>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</si>
  <si>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</si>
  <si>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</si>
  <si>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</si>
  <si>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</si>
  <si>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</si>
  <si>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</si>
  <si>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</si>
  <si>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</si>
  <si>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</si>
  <si>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</si>
  <si>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</si>
  <si>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</si>
  <si>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</si>
  <si>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</si>
  <si>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</si>
  <si>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</si>
  <si>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</si>
  <si>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</si>
  <si>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</si>
  <si>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</si>
  <si>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</si>
  <si>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</si>
  <si>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</si>
  <si>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</si>
  <si>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</si>
  <si>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</si>
  <si>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</si>
  <si>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</si>
  <si>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</si>
  <si>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</si>
  <si>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</si>
  <si>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</si>
  <si>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</si>
  <si>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</si>
  <si>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</si>
  <si>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</si>
  <si>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</si>
  <si>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</si>
  <si>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</si>
  <si>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</si>
  <si>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</si>
  <si>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</si>
  <si>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</si>
  <si>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</si>
  <si>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</si>
  <si>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</si>
  <si>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</si>
  <si>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</si>
  <si>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</si>
  <si>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</si>
  <si>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</si>
  <si>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</si>
  <si>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</si>
  <si>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</si>
  <si>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</si>
  <si>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</si>
  <si>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</si>
  <si>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</si>
  <si>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</si>
  <si>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</si>
  <si>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</si>
  <si>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</si>
  <si>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</si>
  <si>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</si>
  <si>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</si>
  <si>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</si>
  <si>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</si>
  <si>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</si>
  <si>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</si>
  <si>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</si>
  <si>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</si>
  <si>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</si>
  <si>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</si>
  <si>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</si>
  <si>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</si>
  <si>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</si>
  <si>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</si>
  <si>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</si>
  <si>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</si>
  <si>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</si>
  <si>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</si>
  <si>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</si>
  <si>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</si>
  <si>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</si>
  <si>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</si>
  <si>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</si>
  <si>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</si>
  <si>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</si>
  <si>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</si>
  <si>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</si>
  <si>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</si>
  <si>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</si>
  <si>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</si>
  <si>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</si>
  <si>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</si>
  <si>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</si>
  <si>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</si>
  <si>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</si>
  <si>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</si>
  <si>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</si>
  <si>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</si>
  <si>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</si>
  <si>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</si>
  <si>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</si>
  <si>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</si>
  <si>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</si>
  <si>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</si>
  <si>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</si>
  <si>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</si>
  <si>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</si>
  <si>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</si>
  <si>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</si>
  <si>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</si>
  <si>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</si>
  <si>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</si>
  <si>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</si>
  <si>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</si>
  <si>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</si>
  <si>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</si>
  <si>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</si>
  <si>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</si>
  <si>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</si>
  <si>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</si>
  <si>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</si>
  <si>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</si>
  <si>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</si>
  <si>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</si>
  <si>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</si>
  <si>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</si>
  <si>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</si>
  <si>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</si>
  <si>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</si>
  <si>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</si>
  <si>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</si>
  <si>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</si>
  <si>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</si>
  <si>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</si>
  <si>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</si>
  <si>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</si>
  <si>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</si>
  <si>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</si>
  <si>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</si>
  <si>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</si>
  <si>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</si>
  <si>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</si>
  <si>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</si>
  <si>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</si>
  <si>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</si>
  <si>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</si>
  <si>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</si>
  <si>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</si>
  <si>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</si>
  <si>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</si>
  <si>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</si>
  <si>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</si>
  <si>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</si>
  <si>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</si>
  <si>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</si>
  <si>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</si>
  <si>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</si>
  <si>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</si>
  <si>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</si>
  <si>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</si>
  <si>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</si>
  <si>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</si>
  <si>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</si>
  <si>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</si>
  <si>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</si>
  <si>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</si>
  <si>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</si>
  <si>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</si>
  <si>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</si>
  <si>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</si>
  <si>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</si>
  <si>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</si>
  <si>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</si>
  <si>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</si>
  <si>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</si>
  <si>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</si>
  <si>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</si>
  <si>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</si>
  <si>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</si>
  <si>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</si>
  <si>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</si>
  <si>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</si>
  <si>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</si>
  <si>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</si>
  <si>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</si>
  <si>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</si>
  <si>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</si>
  <si>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</si>
  <si>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</si>
  <si>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</si>
  <si>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</si>
  <si>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</si>
  <si>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</si>
  <si>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</si>
  <si>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</si>
  <si>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</si>
  <si>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</si>
  <si>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</si>
  <si>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</si>
  <si>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</si>
  <si>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</si>
  <si>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</si>
  <si>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</si>
  <si>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</si>
  <si>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</si>
  <si>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</si>
  <si>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</si>
  <si>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</si>
  <si>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</si>
  <si>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</si>
  <si>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</si>
  <si>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</si>
  <si>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</si>
  <si>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</si>
  <si>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</si>
  <si>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</si>
  <si>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</si>
  <si>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</si>
  <si>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</si>
  <si>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</si>
  <si>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</si>
  <si>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</si>
  <si>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</si>
  <si>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</si>
  <si>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</si>
  <si>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</si>
  <si>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</si>
  <si>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</si>
  <si>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</si>
  <si>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</si>
  <si>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</si>
  <si>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</si>
  <si>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</si>
  <si>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</si>
  <si>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</si>
  <si>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</si>
  <si>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</si>
  <si>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</si>
  <si>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</si>
  <si>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</si>
  <si>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</si>
  <si>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</si>
  <si>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</si>
  <si>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</si>
  <si>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</si>
  <si>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</si>
  <si>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</si>
  <si>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</si>
  <si>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</si>
  <si>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</si>
  <si>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</si>
  <si>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</si>
  <si>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</si>
  <si>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</si>
  <si>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</si>
  <si>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</si>
  <si>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</si>
  <si>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</si>
  <si>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</si>
  <si>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</si>
  <si>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</si>
  <si>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</si>
  <si>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</si>
  <si>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</si>
  <si>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</si>
  <si>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</si>
  <si>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</si>
  <si>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</si>
  <si>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</si>
  <si>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</si>
  <si>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</si>
  <si>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</si>
  <si>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</si>
  <si>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</si>
  <si>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</si>
  <si>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</si>
  <si>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</si>
  <si>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</si>
  <si>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</si>
  <si>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</si>
  <si>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</si>
  <si>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</si>
  <si>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</si>
  <si>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</si>
  <si>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</si>
  <si>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</si>
  <si>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</si>
  <si>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</si>
  <si>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</si>
  <si>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</si>
  <si>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</si>
  <si>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</si>
  <si>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</si>
  <si>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</si>
  <si>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</si>
  <si>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</si>
  <si>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</si>
  <si>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</si>
  <si>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</si>
  <si>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</si>
  <si>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</si>
  <si>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</si>
  <si>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</si>
  <si>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</si>
  <si>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</si>
  <si>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</si>
  <si>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</si>
  <si>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</si>
  <si>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</si>
  <si>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</si>
  <si>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</si>
  <si>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</si>
  <si>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</si>
  <si>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</si>
  <si>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</si>
  <si>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</si>
  <si>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</si>
  <si>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</si>
  <si>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</si>
  <si>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</si>
  <si>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</si>
  <si>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</si>
  <si>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</si>
  <si>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</si>
  <si>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</si>
  <si>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</si>
  <si>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</si>
  <si>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</si>
  <si>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</si>
  <si>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</si>
  <si>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</si>
  <si>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</si>
  <si>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</si>
  <si>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</si>
  <si>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</si>
  <si>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</si>
  <si>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</si>
  <si>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</si>
  <si>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</si>
  <si>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</si>
  <si>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</si>
  <si>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</si>
  <si>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</si>
  <si>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</si>
  <si>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</si>
  <si>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</si>
  <si>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</si>
  <si>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</si>
  <si>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</si>
  <si>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</si>
  <si>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</si>
  <si>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</si>
  <si>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</si>
  <si>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</si>
  <si>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</si>
  <si>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</si>
  <si>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</si>
  <si>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</si>
  <si>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</si>
  <si>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</si>
  <si>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</si>
  <si>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</si>
  <si>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</si>
  <si>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</si>
  <si>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</si>
  <si>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</si>
  <si>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</si>
  <si>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</si>
  <si>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</si>
  <si>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</si>
  <si>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</si>
  <si>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</si>
  <si>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</si>
  <si>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</si>
  <si>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</si>
  <si>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</si>
  <si>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</si>
  <si>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</si>
  <si>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</si>
  <si>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</si>
  <si>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</si>
  <si>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</si>
  <si>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</si>
  <si>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</si>
  <si>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</si>
  <si>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</si>
  <si>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</si>
  <si>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</si>
  <si>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</si>
  <si>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</si>
  <si>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</si>
  <si>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</si>
  <si>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</si>
  <si>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</si>
  <si>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</si>
  <si>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</si>
  <si>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</si>
  <si>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</si>
  <si>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</si>
  <si>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</si>
  <si>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</si>
  <si>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</si>
  <si>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</si>
  <si>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</si>
  <si>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</si>
  <si>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</si>
  <si>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</si>
  <si>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</si>
  <si>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</si>
  <si>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</si>
  <si>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</si>
  <si>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</si>
  <si>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</si>
  <si>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</si>
  <si>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</si>
  <si>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</si>
  <si>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</si>
  <si>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</si>
  <si>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</si>
  <si>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</si>
  <si>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</si>
  <si>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</si>
  <si>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</si>
  <si>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</si>
  <si>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</si>
  <si>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</si>
  <si>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</si>
  <si>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</si>
  <si>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</si>
  <si>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</si>
  <si>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</si>
  <si>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</si>
  <si>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</si>
  <si>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</si>
  <si>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</si>
  <si>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</si>
  <si>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</si>
  <si>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</si>
  <si>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</si>
  <si>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</si>
  <si>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</si>
  <si>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</si>
  <si>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</si>
  <si>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</si>
  <si>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</si>
  <si>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</si>
  <si>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</si>
  <si>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</si>
  <si>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</si>
  <si>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</si>
  <si>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</si>
  <si>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</si>
  <si>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</si>
  <si>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</si>
  <si>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</si>
  <si>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</si>
  <si>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</si>
  <si>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</si>
  <si>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</si>
  <si>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</si>
  <si>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</si>
  <si>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</si>
  <si>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</si>
  <si>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</si>
  <si>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</si>
  <si>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</si>
  <si>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</si>
  <si>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</si>
  <si>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</si>
  <si>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</si>
  <si>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</si>
  <si>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</si>
  <si>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</si>
  <si>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</si>
  <si>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</si>
  <si>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</si>
  <si>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</si>
  <si>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</si>
  <si>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</si>
  <si>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</si>
  <si>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</si>
  <si>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</si>
  <si>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</si>
  <si>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</si>
  <si>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</si>
  <si>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</si>
  <si>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</si>
  <si>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</si>
  <si>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</si>
  <si>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</si>
  <si>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</si>
  <si>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</si>
  <si>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</si>
  <si>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</si>
  <si>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</si>
  <si>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</si>
  <si>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</si>
  <si>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</si>
  <si>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</si>
  <si>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</si>
  <si>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</si>
  <si>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</si>
  <si>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</si>
  <si>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</si>
  <si>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</si>
  <si>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</si>
  <si>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</si>
  <si>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</si>
  <si>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</si>
  <si>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</si>
  <si>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</si>
  <si>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</si>
  <si>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</si>
  <si>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</si>
  <si>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</si>
  <si>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</si>
  <si>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</si>
  <si>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</si>
  <si>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</si>
  <si>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</si>
  <si>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</si>
  <si>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</si>
  <si>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</si>
  <si>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</si>
  <si>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</si>
  <si>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</si>
  <si>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</si>
  <si>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</si>
  <si>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</si>
  <si>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</si>
  <si>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</si>
  <si>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</si>
  <si>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</si>
  <si>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</si>
  <si>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</si>
  <si>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</si>
  <si>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</si>
  <si>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</si>
  <si>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</si>
  <si>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</si>
  <si>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</si>
  <si>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</si>
  <si>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</si>
  <si>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</si>
  <si>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</si>
  <si>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</si>
  <si>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</si>
  <si>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</si>
  <si>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</si>
  <si>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</si>
  <si>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</si>
  <si>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</si>
  <si>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</si>
  <si>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</si>
  <si>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</si>
  <si>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</si>
  <si>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</si>
  <si>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</si>
  <si>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</si>
  <si>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</si>
  <si>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</si>
  <si>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</si>
  <si>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</si>
  <si>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</si>
  <si>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</si>
  <si>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</si>
  <si>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</si>
  <si>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</si>
  <si>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</si>
  <si>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</si>
  <si>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</si>
  <si>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</si>
  <si>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</si>
  <si>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</si>
  <si>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</si>
  <si>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</si>
  <si>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</si>
  <si>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</si>
  <si>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</si>
  <si>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</si>
  <si>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</si>
  <si>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</si>
  <si>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</si>
  <si>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</si>
  <si>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</si>
  <si>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</si>
  <si>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</si>
  <si>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</si>
  <si>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</si>
  <si>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</si>
  <si>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</si>
  <si>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</si>
  <si>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</si>
  <si>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</si>
  <si>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</si>
  <si>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</si>
  <si>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</si>
  <si>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</si>
  <si>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</si>
  <si>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</si>
  <si>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</si>
  <si>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</si>
  <si>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</si>
  <si>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</si>
  <si>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</si>
  <si>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</si>
  <si>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</si>
  <si>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</si>
  <si>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</si>
  <si>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</si>
  <si>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</si>
  <si>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</si>
  <si>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</si>
  <si>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</si>
  <si>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</si>
  <si>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</si>
  <si>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</si>
  <si>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</si>
  <si>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</si>
  <si>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</si>
  <si>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</si>
  <si>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</si>
  <si>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</si>
  <si>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</si>
  <si>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</si>
  <si>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</si>
  <si>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</si>
  <si>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</si>
  <si>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</si>
  <si>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</si>
  <si>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</si>
  <si>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</si>
  <si>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</si>
  <si>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</si>
  <si>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</si>
  <si>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</si>
  <si>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</si>
  <si>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</si>
  <si>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</si>
  <si>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</si>
  <si>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</si>
  <si>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</si>
  <si>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</si>
  <si>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</si>
  <si>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</si>
  <si>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</si>
  <si>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</si>
  <si>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</si>
  <si>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</si>
  <si>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</si>
  <si>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</si>
  <si>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</si>
  <si>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</si>
  <si>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</si>
  <si>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</si>
  <si>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</si>
  <si>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</si>
  <si>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</si>
  <si>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</si>
  <si>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</si>
  <si>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</si>
  <si>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</si>
  <si>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</si>
  <si>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</si>
  <si>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</si>
  <si>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</si>
  <si>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</si>
  <si>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</si>
  <si>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</si>
  <si>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</si>
  <si>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</si>
  <si>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</si>
  <si>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</si>
  <si>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</si>
  <si>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</si>
  <si>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</si>
  <si>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</si>
  <si>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</si>
  <si>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</si>
  <si>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</si>
  <si>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</si>
  <si>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</si>
  <si>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</si>
  <si>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</si>
  <si>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</si>
  <si>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</si>
  <si>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</si>
  <si>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</si>
  <si>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</si>
  <si>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</si>
  <si>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</si>
  <si>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</si>
  <si>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</si>
  <si>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</si>
  <si>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</si>
  <si>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</si>
  <si>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</si>
  <si>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</si>
  <si>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</si>
  <si>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</si>
  <si>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</si>
  <si>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</si>
  <si>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</si>
  <si>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</si>
  <si>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</si>
  <si>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</si>
  <si>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</si>
  <si>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</si>
  <si>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</si>
  <si>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</si>
  <si>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</si>
  <si>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</si>
  <si>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</si>
  <si>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</si>
  <si>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</si>
  <si>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</si>
  <si>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</si>
  <si>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</si>
  <si>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</si>
  <si>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</si>
  <si>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</si>
  <si>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</si>
  <si>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</si>
  <si>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</si>
  <si>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</si>
  <si>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</si>
  <si>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</si>
  <si>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</si>
  <si>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</si>
  <si>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</si>
  <si>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</si>
  <si>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</si>
  <si>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</si>
  <si>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</si>
  <si>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</si>
  <si>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</si>
  <si>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</si>
  <si>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</si>
  <si>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</si>
  <si>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</si>
  <si>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</si>
  <si>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</si>
  <si>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</si>
  <si>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</si>
  <si>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</si>
  <si>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</si>
  <si>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</si>
  <si>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</si>
  <si>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</si>
  <si>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</si>
  <si>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</si>
  <si>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</si>
  <si>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</si>
  <si>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</si>
  <si>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</si>
  <si>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</si>
  <si>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</si>
  <si>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</si>
  <si>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</si>
  <si>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</si>
  <si>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</si>
  <si>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</si>
  <si>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</si>
  <si>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</si>
  <si>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</si>
  <si>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</si>
  <si>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</si>
  <si>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</si>
  <si>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</si>
  <si>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</si>
  <si>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</si>
  <si>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</si>
  <si>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</si>
  <si>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</si>
  <si>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</si>
  <si>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</si>
  <si>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</si>
  <si>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</si>
  <si>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</si>
  <si>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</si>
  <si>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</si>
  <si>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</si>
  <si>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</si>
  <si>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</si>
  <si>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</si>
  <si>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</si>
  <si>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</si>
  <si>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</si>
  <si>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</si>
  <si>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</si>
  <si>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</si>
  <si>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</si>
  <si>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</si>
  <si>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</si>
  <si>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</si>
  <si>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</si>
  <si>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</si>
  <si>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</si>
  <si>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</si>
  <si>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</si>
  <si>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</si>
  <si>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</si>
  <si>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</si>
  <si>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</si>
  <si>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</si>
  <si>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</si>
  <si>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</si>
  <si>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</si>
  <si>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</si>
  <si>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</si>
  <si>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</si>
  <si>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</si>
  <si>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</si>
  <si>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</si>
  <si>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</si>
  <si>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</si>
  <si>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</si>
  <si>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</si>
  <si>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</si>
  <si>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</si>
  <si>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</si>
  <si>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</si>
  <si>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</si>
  <si>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</si>
  <si>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</si>
  <si>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</si>
  <si>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</si>
  <si>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</si>
  <si>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</si>
  <si>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</si>
  <si>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</si>
  <si>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</si>
  <si>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</si>
  <si>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</si>
  <si>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</si>
  <si>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</si>
  <si>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</si>
  <si>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</si>
  <si>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</si>
  <si>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</si>
  <si>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</si>
  <si>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</si>
  <si>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</si>
  <si>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</si>
  <si>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</si>
  <si>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</si>
  <si>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</si>
  <si>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</si>
  <si>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</si>
  <si>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</si>
  <si>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</si>
  <si>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</si>
  <si>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</si>
  <si>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</si>
  <si>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</si>
  <si>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</si>
  <si>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</si>
  <si>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</si>
  <si>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</si>
  <si>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</si>
  <si>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</si>
  <si>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</si>
  <si>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</si>
  <si>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</si>
  <si>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</si>
  <si>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</si>
  <si>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</si>
  <si>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</si>
  <si>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</si>
  <si>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</si>
  <si>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</si>
  <si>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</si>
  <si>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</si>
  <si>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</si>
  <si>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</si>
  <si>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</si>
  <si>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</si>
  <si>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</si>
  <si>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</si>
  <si>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</si>
  <si>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</si>
  <si>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</si>
  <si>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</si>
  <si>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</si>
  <si>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</si>
  <si>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</si>
  <si>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</si>
  <si>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</si>
  <si>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</si>
  <si>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</si>
  <si>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</si>
  <si>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</si>
  <si>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</si>
  <si>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</si>
  <si>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</si>
  <si>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</si>
  <si>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</si>
  <si>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</si>
  <si>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</si>
  <si>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</si>
  <si>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</si>
  <si>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</si>
  <si>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</si>
  <si>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</si>
  <si>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</si>
  <si>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</si>
  <si>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</si>
  <si>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</si>
  <si>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</si>
  <si>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</si>
  <si>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</si>
  <si>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</si>
  <si>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</si>
  <si>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</si>
  <si>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</si>
  <si>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</si>
  <si>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</si>
  <si>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</si>
  <si>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</si>
  <si>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</si>
  <si>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</si>
  <si>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</si>
  <si>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</si>
  <si>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</si>
  <si>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</si>
  <si>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</si>
  <si>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</si>
  <si>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</si>
  <si>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</si>
  <si>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</si>
  <si>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</si>
  <si>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</si>
  <si>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</si>
  <si>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</si>
  <si>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</si>
  <si>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</si>
  <si>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</si>
  <si>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</si>
  <si>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</si>
  <si>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</si>
  <si>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</si>
  <si>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</si>
  <si>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</si>
  <si>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</si>
  <si>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</si>
  <si>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</si>
  <si>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</si>
  <si>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</si>
  <si>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</si>
  <si>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</si>
  <si>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</si>
  <si>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</si>
  <si>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</si>
  <si>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</si>
  <si>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</si>
  <si>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</si>
  <si>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</si>
  <si>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</si>
  <si>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</si>
  <si>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</si>
  <si>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</si>
  <si>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</si>
  <si>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</si>
  <si>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</si>
  <si>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</si>
  <si>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</si>
  <si>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</si>
  <si>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</si>
  <si>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</si>
  <si>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</si>
  <si>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</si>
  <si>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</si>
  <si>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</si>
  <si>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</si>
  <si>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</si>
  <si>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</si>
  <si>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</si>
  <si>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</si>
  <si>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</si>
  <si>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</si>
  <si>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</si>
  <si>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</si>
  <si>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</si>
  <si>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</si>
  <si>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</si>
  <si>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</si>
  <si>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</si>
  <si>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</si>
  <si>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</si>
  <si>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</si>
  <si>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</si>
  <si>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</si>
  <si>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</si>
  <si>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</si>
  <si>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</si>
  <si>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</si>
  <si>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</si>
  <si>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</si>
  <si>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</si>
  <si>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</si>
  <si>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</si>
  <si>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</si>
  <si>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</si>
  <si>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</si>
  <si>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</si>
  <si>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</si>
  <si>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</si>
  <si>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</si>
  <si>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</si>
  <si>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</si>
  <si>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</si>
  <si>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</si>
  <si>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</si>
  <si>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</si>
  <si>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</si>
  <si>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</si>
  <si>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</si>
  <si>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</si>
  <si>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</si>
  <si>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</si>
  <si>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</si>
  <si>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</si>
  <si>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</si>
  <si>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</si>
  <si>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</si>
  <si>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</si>
  <si>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</si>
  <si>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</si>
  <si>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</si>
  <si>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</si>
  <si>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</si>
  <si>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</si>
  <si>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</si>
  <si>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</si>
  <si>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</si>
  <si>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</si>
  <si>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</si>
  <si>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</si>
  <si>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</si>
  <si>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</si>
  <si>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</si>
  <si>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</si>
  <si>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</si>
  <si>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</si>
  <si>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</si>
  <si>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</si>
  <si>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</si>
  <si>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</si>
  <si>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</si>
  <si>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</si>
  <si>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</si>
  <si>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</si>
  <si>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</si>
  <si>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</si>
  <si>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</si>
  <si>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</si>
  <si>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</si>
  <si>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</si>
  <si>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</si>
  <si>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</si>
  <si>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</si>
  <si>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</si>
  <si>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</si>
  <si>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</si>
  <si>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</si>
  <si>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</si>
  <si>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</si>
  <si>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</si>
  <si>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</si>
  <si>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</si>
  <si>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</si>
  <si>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</si>
  <si>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</si>
  <si>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</si>
  <si>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</si>
  <si>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</si>
  <si>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</si>
  <si>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</si>
  <si>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</si>
  <si>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</si>
  <si>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</si>
  <si>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</si>
  <si>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</si>
  <si>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</si>
  <si>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</si>
  <si>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</si>
  <si>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</si>
  <si>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</si>
  <si>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</si>
  <si>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</si>
  <si>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</si>
  <si>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</si>
  <si>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</si>
  <si>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</si>
  <si>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</si>
  <si>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</si>
  <si>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</si>
  <si>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</si>
  <si>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</si>
  <si>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</si>
  <si>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</si>
  <si>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</si>
  <si>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</si>
  <si>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</si>
  <si>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</si>
  <si>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</si>
  <si>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</si>
  <si>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</si>
  <si>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</si>
  <si>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</si>
  <si>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</si>
  <si>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</si>
  <si>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</si>
  <si>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</si>
  <si>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</si>
  <si>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</si>
  <si>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</si>
  <si>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</si>
  <si>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</si>
  <si>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</si>
  <si>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</si>
  <si>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</si>
  <si>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</si>
  <si>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</si>
  <si>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</si>
  <si>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</si>
  <si>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</si>
  <si>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</si>
  <si>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</si>
  <si>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</si>
  <si>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</si>
  <si>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</si>
  <si>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</si>
  <si>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</si>
  <si>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</si>
  <si>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</si>
  <si>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</si>
  <si>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</si>
  <si>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</si>
  <si>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</si>
  <si>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</si>
  <si>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</si>
  <si>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</si>
  <si>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</si>
  <si>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</si>
  <si>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</si>
  <si>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</si>
  <si>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</si>
  <si>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</si>
  <si>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</si>
  <si>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</si>
  <si>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</si>
  <si>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</si>
  <si>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</si>
  <si>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</si>
  <si>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</si>
  <si>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</si>
  <si>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</si>
  <si>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</si>
  <si>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</si>
  <si>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</si>
  <si>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</si>
  <si>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</si>
  <si>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</si>
  <si>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</si>
  <si>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</si>
  <si>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</si>
  <si>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</si>
  <si>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</si>
  <si>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</si>
  <si>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</si>
  <si>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</si>
  <si>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</si>
  <si>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</si>
  <si>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</si>
  <si>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</si>
  <si>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</si>
  <si>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</si>
  <si>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</si>
  <si>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</si>
  <si>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</si>
  <si>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</si>
  <si>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</si>
  <si>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</si>
  <si>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</si>
  <si>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</si>
  <si>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</si>
  <si>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</si>
  <si>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</si>
  <si>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</si>
  <si>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</si>
  <si>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</si>
  <si>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</si>
  <si>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</si>
  <si>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</si>
  <si>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</si>
  <si>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</si>
  <si>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</si>
  <si>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</si>
  <si>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</si>
  <si>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</si>
  <si>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</si>
  <si>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</si>
  <si>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</si>
  <si>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</si>
  <si>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</si>
  <si>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</si>
  <si>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</si>
  <si>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</si>
  <si>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</si>
  <si>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</si>
  <si>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</si>
  <si>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</si>
  <si>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</si>
  <si>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</si>
  <si>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</si>
  <si>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</si>
  <si>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</si>
  <si>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</si>
  <si>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</si>
  <si>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</si>
  <si>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</si>
  <si>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</si>
  <si>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</si>
  <si>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</si>
  <si>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</si>
  <si>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</si>
  <si>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</si>
  <si>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</si>
  <si>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</si>
  <si>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</si>
  <si>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</si>
  <si>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</si>
  <si>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</si>
  <si>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</si>
  <si>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</si>
  <si>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</si>
  <si>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</si>
  <si>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</si>
  <si>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</si>
  <si>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</si>
  <si>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</si>
  <si>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</si>
  <si>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</si>
  <si>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</si>
  <si>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</si>
  <si>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</si>
  <si>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</si>
  <si>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</si>
  <si>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</si>
  <si>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</si>
  <si>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</si>
  <si>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</si>
  <si>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</si>
  <si>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</si>
  <si>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</si>
  <si>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</si>
  <si>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</si>
  <si>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</si>
  <si>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</si>
  <si>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</si>
  <si>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</si>
  <si>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</si>
  <si>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</si>
  <si>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</si>
  <si>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</si>
  <si>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</si>
  <si>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</si>
  <si>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</si>
  <si>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</si>
  <si>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</si>
  <si>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</si>
  <si>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</si>
  <si>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</si>
  <si>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</si>
  <si>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</si>
  <si>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</si>
  <si>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</si>
  <si>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</si>
  <si>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</si>
  <si>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</si>
  <si>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</si>
  <si>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</si>
  <si>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</si>
  <si>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</si>
  <si>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</si>
  <si>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</si>
  <si>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</si>
  <si>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</si>
  <si>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</si>
  <si>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</si>
  <si>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</si>
  <si>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</si>
  <si>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</si>
  <si>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</si>
  <si>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</si>
  <si>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</si>
  <si>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</si>
  <si>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</si>
  <si>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</si>
  <si>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</si>
  <si>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</si>
  <si>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</si>
  <si>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</si>
  <si>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</si>
  <si>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</si>
  <si>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</si>
  <si>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</si>
  <si>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</si>
  <si>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</si>
  <si>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</si>
  <si>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</si>
  <si>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</si>
  <si>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</si>
  <si>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</si>
  <si>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</si>
  <si>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</si>
  <si>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</si>
  <si>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</si>
  <si>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</si>
  <si>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</si>
  <si>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</si>
  <si>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</si>
  <si>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</si>
  <si>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</si>
  <si>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</si>
  <si>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</si>
  <si>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</si>
  <si>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</si>
  <si>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</si>
  <si>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</si>
  <si>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</si>
  <si>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</si>
  <si>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</si>
  <si>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</si>
  <si>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</si>
  <si>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</si>
  <si>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</si>
  <si>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</si>
  <si>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</si>
  <si>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</si>
  <si>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</si>
  <si>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</si>
  <si>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</si>
  <si>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</si>
  <si>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</si>
  <si>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</si>
  <si>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</si>
  <si>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</si>
  <si>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</si>
  <si>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</si>
  <si>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</si>
  <si>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</si>
  <si>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</si>
  <si>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</si>
  <si>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</si>
  <si>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</si>
  <si>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</si>
  <si>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</si>
  <si>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</si>
  <si>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</si>
  <si>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</si>
  <si>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</si>
  <si>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</si>
  <si>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</si>
  <si>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</si>
  <si>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</si>
  <si>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</si>
  <si>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</si>
  <si>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</si>
  <si>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</si>
  <si>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</si>
  <si>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</si>
  <si>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</si>
  <si>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</si>
  <si>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</si>
  <si>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</si>
  <si>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</si>
  <si>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</si>
  <si>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</si>
  <si>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</si>
  <si>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</si>
  <si>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</si>
  <si>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</si>
  <si>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</si>
  <si>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</si>
  <si>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</si>
  <si>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</si>
  <si>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</si>
  <si>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</si>
  <si>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</si>
  <si>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</si>
  <si>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</si>
  <si>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</si>
  <si>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</si>
  <si>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</si>
  <si>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</si>
  <si>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</si>
  <si>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</si>
  <si>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</si>
  <si>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</si>
  <si>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</si>
  <si>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</si>
  <si>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</si>
  <si>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</si>
  <si>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</si>
  <si>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</si>
  <si>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</si>
  <si>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</si>
  <si>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</si>
  <si>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</si>
  <si>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</si>
  <si>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</si>
  <si>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</si>
  <si>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</si>
  <si>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</si>
  <si>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</si>
  <si>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</si>
  <si>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</si>
  <si>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</si>
  <si>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</si>
  <si>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</si>
  <si>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</si>
  <si>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</si>
  <si>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</si>
  <si>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</si>
  <si>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</si>
  <si>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</si>
  <si>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</si>
  <si>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</si>
  <si>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</si>
  <si>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</si>
  <si>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</si>
  <si>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</si>
  <si>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</si>
  <si>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</si>
  <si>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</si>
  <si>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</si>
  <si>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</si>
  <si>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</si>
  <si>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</si>
  <si>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</si>
  <si>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</si>
  <si>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</si>
  <si>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</si>
  <si>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</si>
  <si>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</si>
  <si>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</si>
  <si>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</si>
  <si>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</si>
  <si>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</si>
  <si>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</si>
  <si>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</si>
  <si>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</si>
  <si>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</si>
  <si>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</si>
  <si>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</si>
  <si>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</si>
  <si>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</si>
  <si>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</si>
  <si>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</si>
  <si>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</si>
  <si>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</si>
  <si>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</si>
  <si>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</si>
  <si>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</si>
  <si>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</si>
  <si>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</si>
  <si>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</si>
  <si>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</si>
  <si>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</si>
  <si>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</si>
  <si>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</si>
  <si>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</si>
  <si>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</si>
  <si>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</si>
  <si>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</si>
  <si>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</si>
  <si>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</si>
  <si>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</si>
  <si>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</si>
  <si>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</si>
  <si>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</si>
  <si>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</si>
  <si>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</si>
  <si>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</si>
  <si>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</si>
  <si>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</si>
  <si>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</si>
  <si>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</si>
  <si>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</si>
  <si>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</si>
  <si>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</si>
  <si>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</si>
  <si>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</si>
  <si>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</si>
  <si>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</si>
  <si>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</si>
  <si>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</si>
  <si>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</si>
  <si>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</si>
  <si>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</si>
  <si>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</si>
  <si>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</si>
  <si>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</si>
  <si>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</si>
  <si>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</si>
  <si>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</si>
  <si>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</si>
  <si>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</si>
  <si>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</si>
  <si>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</si>
  <si>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</si>
  <si>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</si>
  <si>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</si>
  <si>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</si>
  <si>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</si>
  <si>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</si>
  <si>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</si>
  <si>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</si>
  <si>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</si>
  <si>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</si>
  <si>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</si>
  <si>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</si>
  <si>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</si>
  <si>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</si>
  <si>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</si>
  <si>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</si>
  <si>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</si>
  <si>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</si>
  <si>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</si>
  <si>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</si>
  <si>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</si>
  <si>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</si>
  <si>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</si>
  <si>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</si>
  <si>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</si>
  <si>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</si>
  <si>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</si>
  <si>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</si>
  <si>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</si>
  <si>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</si>
  <si>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</si>
  <si>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</si>
  <si>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</si>
  <si>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</si>
  <si>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</si>
  <si>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</si>
  <si>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</si>
  <si>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</si>
  <si>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</si>
  <si>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</si>
  <si>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</si>
  <si>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</si>
  <si>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</si>
  <si>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</si>
  <si>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</si>
  <si>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</si>
  <si>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</si>
  <si>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</si>
  <si>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</si>
  <si>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</si>
  <si>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</si>
  <si>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</si>
  <si>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</si>
  <si>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</si>
  <si>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</si>
  <si>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</si>
  <si>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</si>
  <si>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</si>
  <si>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</si>
  <si>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</si>
  <si>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</si>
  <si>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</si>
  <si>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</si>
  <si>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</si>
  <si>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</si>
  <si>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</si>
  <si>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</si>
  <si>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</si>
  <si>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</si>
  <si>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</si>
  <si>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</si>
  <si>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</si>
  <si>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</si>
  <si>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</si>
  <si>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</si>
  <si>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</si>
  <si>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</si>
  <si>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</si>
  <si>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</si>
  <si>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</si>
  <si>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</si>
  <si>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</si>
  <si>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</si>
  <si>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</si>
  <si>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</si>
  <si>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</si>
  <si>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</si>
  <si>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</si>
  <si>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</si>
  <si>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</si>
  <si>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</si>
  <si>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</si>
  <si>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</si>
  <si>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</si>
  <si>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</si>
  <si>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</si>
  <si>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</si>
  <si>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</si>
  <si>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</si>
  <si>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</si>
  <si>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</si>
  <si>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</si>
  <si>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</si>
  <si>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</si>
  <si>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</si>
  <si>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</si>
  <si>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</si>
  <si>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</si>
  <si>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</si>
  <si>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</si>
  <si>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</si>
  <si>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</si>
  <si>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</si>
  <si>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</si>
  <si>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</si>
  <si>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</si>
  <si>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</si>
  <si>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</si>
  <si>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</si>
  <si>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</si>
  <si>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</si>
  <si>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</si>
  <si>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</si>
  <si>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</si>
  <si>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</si>
  <si>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</si>
  <si>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</si>
  <si>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</si>
  <si>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</si>
  <si>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</si>
  <si>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</si>
  <si>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</si>
  <si>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</si>
  <si>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</si>
  <si>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</si>
  <si>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</si>
  <si>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</si>
  <si>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</si>
  <si>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</si>
  <si>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</si>
  <si>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</si>
  <si>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</si>
  <si>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</si>
  <si>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</si>
  <si>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</si>
  <si>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</si>
  <si>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</si>
  <si>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</si>
  <si>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</si>
  <si>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</si>
  <si>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</si>
  <si>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</si>
  <si>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</si>
  <si>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</si>
  <si>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</si>
  <si>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</si>
  <si>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</si>
  <si>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</si>
  <si>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</si>
  <si>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</si>
  <si>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</si>
  <si>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</si>
  <si>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</si>
  <si>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</si>
  <si>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</si>
  <si>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</si>
  <si>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</si>
  <si>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</si>
  <si>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</si>
  <si>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</si>
  <si>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</si>
  <si>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</si>
  <si>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</si>
  <si>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</si>
  <si>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</si>
  <si>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</si>
  <si>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</si>
  <si>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</si>
  <si>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</si>
  <si>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</si>
  <si>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</si>
  <si>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</si>
  <si>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</si>
  <si>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</si>
  <si>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</si>
  <si>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</si>
  <si>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</si>
  <si>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</si>
  <si>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</si>
  <si>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</si>
  <si>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</si>
  <si>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</si>
  <si>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</si>
  <si>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</si>
  <si>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</si>
  <si>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</si>
  <si>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</si>
  <si>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</si>
  <si>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</si>
  <si>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</si>
  <si>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</si>
  <si>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</si>
  <si>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</si>
  <si>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</si>
  <si>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</si>
  <si>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</si>
  <si>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</si>
  <si>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</si>
  <si>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</si>
  <si>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</si>
  <si>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</si>
  <si>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</si>
  <si>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</si>
  <si>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</si>
  <si>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</si>
  <si>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</si>
  <si>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</si>
  <si>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</si>
  <si>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</si>
  <si>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</si>
  <si>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</si>
  <si>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</si>
  <si>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</si>
  <si>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</si>
  <si>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</si>
  <si>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</si>
  <si>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</si>
  <si>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</si>
  <si>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</si>
  <si>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</si>
  <si>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</si>
  <si>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</si>
  <si>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</si>
  <si>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</si>
  <si>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</si>
  <si>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</si>
  <si>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</si>
  <si>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</si>
  <si>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</si>
  <si>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</si>
  <si>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</si>
  <si>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</si>
  <si>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</si>
  <si>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</si>
  <si>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</si>
  <si>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</si>
  <si>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</si>
  <si>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</si>
  <si>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</si>
  <si>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</si>
  <si>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</si>
  <si>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</si>
  <si>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</si>
  <si>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</si>
  <si>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</si>
  <si>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</si>
  <si>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</si>
  <si>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</si>
  <si>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</si>
  <si>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</si>
  <si>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</si>
  <si>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</si>
  <si>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</si>
  <si>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</si>
  <si>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</si>
  <si>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</si>
  <si>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</si>
  <si>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</si>
  <si>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</si>
  <si>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</si>
  <si>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</si>
  <si>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</si>
  <si>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</si>
  <si>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</si>
  <si>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</si>
  <si>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</si>
  <si>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</si>
  <si>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</si>
  <si>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</si>
  <si>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</si>
  <si>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</si>
  <si>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</si>
  <si>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</si>
  <si>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</si>
  <si>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</si>
  <si>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</si>
  <si>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</si>
  <si>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</si>
  <si>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</si>
  <si>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</si>
  <si>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</si>
  <si>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</si>
  <si>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</si>
  <si>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</si>
  <si>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</si>
  <si>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</si>
  <si>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</si>
  <si>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</si>
  <si>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</si>
  <si>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</si>
  <si>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</si>
  <si>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</si>
  <si>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</si>
  <si>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</si>
  <si>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</si>
  <si>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</si>
  <si>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</si>
  <si>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</si>
  <si>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</si>
  <si>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</si>
  <si>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</si>
  <si>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</si>
  <si>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</si>
  <si>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</si>
  <si>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</si>
  <si>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</si>
  <si>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</si>
  <si>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</si>
  <si>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</si>
  <si>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</si>
  <si>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</si>
  <si>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</si>
  <si>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</si>
  <si>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</si>
  <si>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</si>
  <si>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</si>
  <si>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</si>
  <si>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</si>
  <si>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</si>
  <si>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</si>
  <si>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</si>
  <si>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</si>
  <si>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</si>
  <si>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</si>
  <si>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</si>
  <si>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</si>
  <si>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</si>
  <si>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</si>
  <si>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</si>
  <si>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</si>
  <si>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</si>
  <si>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</si>
  <si>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</si>
  <si>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</si>
  <si>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</si>
  <si>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</si>
  <si>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</si>
  <si>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</si>
  <si>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</si>
  <si>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</si>
  <si>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</si>
  <si>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</si>
  <si>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</si>
  <si>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</si>
  <si>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</si>
  <si>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</si>
  <si>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</si>
  <si>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</si>
  <si>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</si>
  <si>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</si>
  <si>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</si>
  <si>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</si>
  <si>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</si>
  <si>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</si>
  <si>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</si>
  <si>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</si>
  <si>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</si>
  <si>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</si>
  <si>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</si>
  <si>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</si>
  <si>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</si>
  <si>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</si>
  <si>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</si>
  <si>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</si>
  <si>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</si>
  <si>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</si>
  <si>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</si>
  <si>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</si>
  <si>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</si>
  <si>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</si>
  <si>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</si>
  <si>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</si>
  <si>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</si>
  <si>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</si>
  <si>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</si>
  <si>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</si>
  <si>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</si>
  <si>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</si>
  <si>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</si>
  <si>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</si>
  <si>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</si>
  <si>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</si>
  <si>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</si>
  <si>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</si>
  <si>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</si>
  <si>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</si>
  <si>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</si>
  <si>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</si>
  <si>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</si>
  <si>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</si>
  <si>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</si>
  <si>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</si>
  <si>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</si>
  <si>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</si>
  <si>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</si>
  <si>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</si>
  <si>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</si>
  <si>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</si>
  <si>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</si>
  <si>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</si>
  <si>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</si>
  <si>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</si>
  <si>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</si>
  <si>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</si>
  <si>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</si>
  <si>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</si>
  <si>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</si>
  <si>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</si>
  <si>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</si>
  <si>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</si>
  <si>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</si>
  <si>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</si>
  <si>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</si>
  <si>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</si>
  <si>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</si>
  <si>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</si>
  <si>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</si>
  <si>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</si>
  <si>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</si>
  <si>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</si>
  <si>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</si>
  <si>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</si>
  <si>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</si>
  <si>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</si>
  <si>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</si>
  <si>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</si>
  <si>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</si>
  <si>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</si>
  <si>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</si>
  <si>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</si>
  <si>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</si>
  <si>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</si>
  <si>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</si>
  <si>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</si>
  <si>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</si>
  <si>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</si>
  <si>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</si>
  <si>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</si>
  <si>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</si>
  <si>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</si>
  <si>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</si>
  <si>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</si>
  <si>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</si>
  <si>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</si>
  <si>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</si>
  <si>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</si>
  <si>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</si>
  <si>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</si>
  <si>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</si>
  <si>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</si>
  <si>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</si>
  <si>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</si>
  <si>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</si>
  <si>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</si>
  <si>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</si>
  <si>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</si>
  <si>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</si>
  <si>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</si>
  <si>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</si>
  <si>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</si>
  <si>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</si>
  <si>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</si>
  <si>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</si>
  <si>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</si>
  <si>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</si>
  <si>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</si>
  <si>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</si>
  <si>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</si>
  <si>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</si>
  <si>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</si>
  <si>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</si>
  <si>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</si>
  <si>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</si>
  <si>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</si>
  <si>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</si>
  <si>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</si>
  <si>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</si>
  <si>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</si>
  <si>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</si>
  <si>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</si>
  <si>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</si>
  <si>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</si>
  <si>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</si>
  <si>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</si>
  <si>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</si>
  <si>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</si>
  <si>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</si>
  <si>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</si>
  <si>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</si>
  <si>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</si>
  <si>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</si>
  <si>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</si>
  <si>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</si>
  <si>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</si>
  <si>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</si>
  <si>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</si>
  <si>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</si>
  <si>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</si>
  <si>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</si>
  <si>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</si>
  <si>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</si>
  <si>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</si>
  <si>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</si>
  <si>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</si>
  <si>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</si>
  <si>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</si>
  <si>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</si>
  <si>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</si>
  <si>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</si>
  <si>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</si>
  <si>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</si>
  <si>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</si>
  <si>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</si>
  <si>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</si>
  <si>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</si>
  <si>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</si>
  <si>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</si>
  <si>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</si>
  <si>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</si>
  <si>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</si>
  <si>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</si>
  <si>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</si>
  <si>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</si>
  <si>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</si>
  <si>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</si>
  <si>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</si>
  <si>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</si>
  <si>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</si>
  <si>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</si>
  <si>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</si>
  <si>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</si>
  <si>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</si>
  <si>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</si>
  <si>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</si>
  <si>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</si>
  <si>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</si>
  <si>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</si>
  <si>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</si>
  <si>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</si>
  <si>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</si>
  <si>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</si>
  <si>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</si>
  <si>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</si>
  <si>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</si>
  <si>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</si>
  <si>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</si>
  <si>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</si>
  <si>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</si>
  <si>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</si>
  <si>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</si>
  <si>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</si>
  <si>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</si>
  <si>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</si>
  <si>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</si>
  <si>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</si>
  <si>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</si>
  <si>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</si>
  <si>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</si>
  <si>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</si>
  <si>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</si>
  <si>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</si>
  <si>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</si>
  <si>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</si>
  <si>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</si>
  <si>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</si>
  <si>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</si>
  <si>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</si>
  <si>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</si>
  <si>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</si>
  <si>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</si>
  <si>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</si>
  <si>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</si>
  <si>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</si>
  <si>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</si>
  <si>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</si>
  <si>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</si>
  <si>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</si>
  <si>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</si>
  <si>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</si>
  <si>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</si>
  <si>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</si>
  <si>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</si>
  <si>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</si>
  <si>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</si>
  <si>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</si>
  <si>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</si>
  <si>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</si>
  <si>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</si>
  <si>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</si>
  <si>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</si>
  <si>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</si>
  <si>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</si>
  <si>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</si>
  <si>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</si>
  <si>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</si>
  <si>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</si>
  <si>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</si>
  <si>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</si>
  <si>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</si>
  <si>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</si>
  <si>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</si>
  <si>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</si>
  <si>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</si>
  <si>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</si>
  <si>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</si>
  <si>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</si>
  <si>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</si>
  <si>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</si>
  <si>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</si>
  <si>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</si>
  <si>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</si>
  <si>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</si>
  <si>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</si>
  <si>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</si>
  <si>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</si>
  <si>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</si>
  <si>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</si>
  <si>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</si>
  <si>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</si>
  <si>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</si>
  <si>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</si>
  <si>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</si>
  <si>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</si>
  <si>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</si>
  <si>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</si>
  <si>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</si>
  <si>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</si>
  <si>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</si>
  <si>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</si>
  <si>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</si>
  <si>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</si>
  <si>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</si>
  <si>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</si>
  <si>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</si>
  <si>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</si>
  <si>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</si>
  <si>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</si>
  <si>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</si>
  <si>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</si>
  <si>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</si>
  <si>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</si>
  <si>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</si>
  <si>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</si>
  <si>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</si>
  <si>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</si>
  <si>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</si>
  <si>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</si>
  <si>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</si>
  <si>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</si>
  <si>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</si>
  <si>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</si>
  <si>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</si>
  <si>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</si>
  <si>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</si>
  <si>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</si>
  <si>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</si>
  <si>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</si>
  <si>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</si>
  <si>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</si>
  <si>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</si>
  <si>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</si>
  <si>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</si>
  <si>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</si>
  <si>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</si>
  <si>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</si>
  <si>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</si>
  <si>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</si>
  <si>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</si>
  <si>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</si>
  <si>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</si>
  <si>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</si>
  <si>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</si>
  <si>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</si>
  <si>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</si>
  <si>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</si>
  <si>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</si>
  <si>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</si>
  <si>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</si>
  <si>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</si>
  <si>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</si>
  <si>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</si>
  <si>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</si>
  <si>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</si>
  <si>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</si>
  <si>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</si>
  <si>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</si>
  <si>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</si>
  <si>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</si>
  <si>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</si>
  <si>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</si>
  <si>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</si>
  <si>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</si>
  <si>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</si>
  <si>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</si>
  <si>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</si>
  <si>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</si>
  <si>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</si>
  <si>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</si>
  <si>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</si>
  <si>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</si>
  <si>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</si>
  <si>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</si>
  <si>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</si>
  <si>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</si>
  <si>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</si>
  <si>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</si>
  <si>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</si>
  <si>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</si>
  <si>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</si>
  <si>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</si>
  <si>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</si>
  <si>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</si>
  <si>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</si>
  <si>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</si>
  <si>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</si>
  <si>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</si>
  <si>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</si>
  <si>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</si>
  <si>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</si>
  <si>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</si>
  <si>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</si>
  <si>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</si>
  <si>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</si>
  <si>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</si>
  <si>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</si>
  <si>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</si>
  <si>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</si>
  <si>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</si>
  <si>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</si>
  <si>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</si>
  <si>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</si>
  <si>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</si>
  <si>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</si>
  <si>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</si>
  <si>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</si>
  <si>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</si>
  <si>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</si>
  <si>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</si>
  <si>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</si>
  <si>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</si>
  <si>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</si>
  <si>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</si>
  <si>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</si>
  <si>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</si>
  <si>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</si>
  <si>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</si>
  <si>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</si>
  <si>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</si>
  <si>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</si>
  <si>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</si>
  <si>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</si>
  <si>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</si>
  <si>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</si>
  <si>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</si>
  <si>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</si>
  <si>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</si>
  <si>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</si>
  <si>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</si>
  <si>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</si>
  <si>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</si>
  <si>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</si>
  <si>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</si>
  <si>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</si>
  <si>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</si>
  <si>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</si>
  <si>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</si>
  <si>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</si>
  <si>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</si>
  <si>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</si>
  <si>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</si>
  <si>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</si>
  <si>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</si>
  <si>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</si>
  <si>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</si>
  <si>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</si>
  <si>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</si>
  <si>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</si>
  <si>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</si>
  <si>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</si>
  <si>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</si>
  <si>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</si>
  <si>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</si>
  <si>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</si>
  <si>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</si>
  <si>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</si>
  <si>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</si>
  <si>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</si>
  <si>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</si>
  <si>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</si>
  <si>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</si>
  <si>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</si>
  <si>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</si>
  <si>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</si>
  <si>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</si>
  <si>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</si>
  <si>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</si>
  <si>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</si>
  <si>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</si>
  <si>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</si>
  <si>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</si>
  <si>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</si>
  <si>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</si>
  <si>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</si>
  <si>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</si>
  <si>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</si>
  <si>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</si>
  <si>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</si>
  <si>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</si>
  <si>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</si>
  <si>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</si>
  <si>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</si>
  <si>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</si>
  <si>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</si>
  <si>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</si>
  <si>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</si>
  <si>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</si>
  <si>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</si>
  <si>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</si>
  <si>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</si>
  <si>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</si>
  <si>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</si>
  <si>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</si>
  <si>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</si>
  <si>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</si>
  <si>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</si>
  <si>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</si>
  <si>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</si>
  <si>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</si>
  <si>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</si>
  <si>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</si>
  <si>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</si>
  <si>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</si>
  <si>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</si>
  <si>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</si>
  <si>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</si>
  <si>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</si>
  <si>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</si>
  <si>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</si>
  <si>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</si>
  <si>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</si>
  <si>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</si>
  <si>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</si>
  <si>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</si>
  <si>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</si>
  <si>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</si>
  <si>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</si>
  <si>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</si>
  <si>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</si>
  <si>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</si>
  <si>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</si>
  <si>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</si>
  <si>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</si>
  <si>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</si>
  <si>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</si>
  <si>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</si>
  <si>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</si>
  <si>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</si>
  <si>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</si>
  <si>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</si>
  <si>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</si>
  <si>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</si>
  <si>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</si>
  <si>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</si>
  <si>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</si>
  <si>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</si>
  <si>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</si>
  <si>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</si>
  <si>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</si>
  <si>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</si>
  <si>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</si>
  <si>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</si>
  <si>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</si>
  <si>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</si>
  <si>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</si>
  <si>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</si>
  <si>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</si>
  <si>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</si>
  <si>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</si>
  <si>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</si>
  <si>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</si>
  <si>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</si>
  <si>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</si>
  <si>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</si>
  <si>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</si>
  <si>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</si>
  <si>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</si>
  <si>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</si>
  <si>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</si>
  <si>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</si>
  <si>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</si>
  <si>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</si>
  <si>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</si>
  <si>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</si>
  <si>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</si>
  <si>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</si>
  <si>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</si>
  <si>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</si>
  <si>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</si>
  <si>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</si>
  <si>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</si>
  <si>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</si>
  <si>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</si>
  <si>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</si>
  <si>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</si>
  <si>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</si>
  <si>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</si>
  <si>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</si>
  <si>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</si>
  <si>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</si>
  <si>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</si>
  <si>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</si>
  <si>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</si>
  <si>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</si>
  <si>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</si>
  <si>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</si>
  <si>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</si>
  <si>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</si>
  <si>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</si>
  <si>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</si>
  <si>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</si>
  <si>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</si>
  <si>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</si>
  <si>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</si>
  <si>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</si>
  <si>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</si>
  <si>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</si>
  <si>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</si>
  <si>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</si>
  <si>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</si>
  <si>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</si>
  <si>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</si>
  <si>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</si>
  <si>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</si>
  <si>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</si>
  <si>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</si>
  <si>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</si>
  <si>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</si>
  <si>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</si>
  <si>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</si>
  <si>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</si>
  <si>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</si>
  <si>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</si>
  <si>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</si>
  <si>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</si>
  <si>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</si>
  <si>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</si>
  <si>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</si>
  <si>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</si>
  <si>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</si>
  <si>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</si>
  <si>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</si>
  <si>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</si>
  <si>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</si>
  <si>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</si>
  <si>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</si>
  <si>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</si>
  <si>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</si>
  <si>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</si>
  <si>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</si>
  <si>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</si>
  <si>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</si>
  <si>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</si>
  <si>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</si>
  <si>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</si>
  <si>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</si>
  <si>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</si>
  <si>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</si>
  <si>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</si>
  <si>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</si>
  <si>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</si>
  <si>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</si>
  <si>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</si>
  <si>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</si>
  <si>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</si>
  <si>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</si>
  <si>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</si>
  <si>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</si>
  <si>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</si>
  <si>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</si>
  <si>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</si>
  <si>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</si>
  <si>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</si>
  <si>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</si>
  <si>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</si>
  <si>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</si>
  <si>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</si>
  <si>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</si>
  <si>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</si>
  <si>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</si>
  <si>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</si>
  <si>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</si>
  <si>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</si>
  <si>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</si>
  <si>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</si>
  <si>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</si>
  <si>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</si>
  <si>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</si>
  <si>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</si>
  <si>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</si>
  <si>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</si>
  <si>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</si>
  <si>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</si>
  <si>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</si>
  <si>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</si>
  <si>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</si>
  <si>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</si>
  <si>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</si>
  <si>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</si>
  <si>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</si>
  <si>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</si>
  <si>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</si>
  <si>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</si>
  <si>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</si>
  <si>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</si>
  <si>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</si>
  <si>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</si>
  <si>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</si>
  <si>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</si>
  <si>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</si>
  <si>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</si>
  <si>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</si>
  <si>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</si>
  <si>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</si>
  <si>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</si>
  <si>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</si>
  <si>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</si>
  <si>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</si>
  <si>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</si>
  <si>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</si>
  <si>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</si>
  <si>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</si>
  <si>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</si>
  <si>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</si>
  <si>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</si>
  <si>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</si>
  <si>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</si>
  <si>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</si>
  <si>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</si>
  <si>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</si>
  <si>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</si>
  <si>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</si>
  <si>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</si>
  <si>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</si>
  <si>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</si>
  <si>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</si>
  <si>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</si>
  <si>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</si>
  <si>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</si>
  <si>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</si>
  <si>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</si>
  <si>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</si>
  <si>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</si>
  <si>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</si>
  <si>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</si>
  <si>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</si>
  <si>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</si>
  <si>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</si>
  <si>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</si>
  <si>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</si>
  <si>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</si>
  <si>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</si>
  <si>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</si>
  <si>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</si>
  <si>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</si>
  <si>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</si>
  <si>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</si>
  <si>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</si>
  <si>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</si>
  <si>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</si>
  <si>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</si>
  <si>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</si>
  <si>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</si>
  <si>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</si>
  <si>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</si>
  <si>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</si>
  <si>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</si>
  <si>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</si>
  <si>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</si>
  <si>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</si>
  <si>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</si>
  <si>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</si>
  <si>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</si>
  <si>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</si>
  <si>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</si>
  <si>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</si>
  <si>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</si>
  <si>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</si>
  <si>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</si>
  <si>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</si>
  <si>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</si>
  <si>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</si>
  <si>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</si>
  <si>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</si>
  <si>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</si>
  <si>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</si>
  <si>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</si>
  <si>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</si>
  <si>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</si>
  <si>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</si>
  <si>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</si>
  <si>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</si>
  <si>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</si>
  <si>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</si>
  <si>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</si>
  <si>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</si>
  <si>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</si>
  <si>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</si>
  <si>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</si>
  <si>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</si>
  <si>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</si>
  <si>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</si>
  <si>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</si>
  <si>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</si>
  <si>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</si>
  <si>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</si>
  <si>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</si>
  <si>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</si>
  <si>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</si>
  <si>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</si>
  <si>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</si>
  <si>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</si>
  <si>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</si>
  <si>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</si>
  <si>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</si>
  <si>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</si>
  <si>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</si>
  <si>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</si>
  <si>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</si>
  <si>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</si>
  <si>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</si>
  <si>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</si>
  <si>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</si>
  <si>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</si>
  <si>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</si>
  <si>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</si>
  <si>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</si>
  <si>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</si>
  <si>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</si>
  <si>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</si>
  <si>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</si>
  <si>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</si>
  <si>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</si>
  <si>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</si>
  <si>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</si>
  <si>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</si>
  <si>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</si>
  <si>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</si>
  <si>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</si>
  <si>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</si>
  <si>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</si>
  <si>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</si>
  <si>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</si>
  <si>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</si>
  <si>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</si>
  <si>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</si>
  <si>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</si>
  <si>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</si>
  <si>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</si>
  <si>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</si>
  <si>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</si>
  <si>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</si>
  <si>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</si>
  <si>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</si>
  <si>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</si>
  <si>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</si>
  <si>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</si>
  <si>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</si>
  <si>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</si>
  <si>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</si>
  <si>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</si>
  <si>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</si>
  <si>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</si>
  <si>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</si>
  <si>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</si>
  <si>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</si>
  <si>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</si>
  <si>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</si>
  <si>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</si>
  <si>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</si>
  <si>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</si>
  <si>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</si>
  <si>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</si>
  <si>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</si>
  <si>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</si>
  <si>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</si>
  <si>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</si>
  <si>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</si>
  <si>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</si>
  <si>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</si>
  <si>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</si>
  <si>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</si>
  <si>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</si>
  <si>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</si>
  <si>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</si>
  <si>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</si>
  <si>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</si>
  <si>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</si>
  <si>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</si>
  <si>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</si>
  <si>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</si>
  <si>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</si>
  <si>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</si>
  <si>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</si>
  <si>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</si>
  <si>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</si>
  <si>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</si>
  <si>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</si>
  <si>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</si>
  <si>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</si>
  <si>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</si>
  <si>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</si>
  <si>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</si>
  <si>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</si>
  <si>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</si>
  <si>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</si>
  <si>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</si>
  <si>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</si>
  <si>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</si>
  <si>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</si>
  <si>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</si>
  <si>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</si>
  <si>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</si>
  <si>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</si>
  <si>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</si>
  <si>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</si>
  <si>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</si>
  <si>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</si>
  <si>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</si>
  <si>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</si>
  <si>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</si>
  <si>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</si>
  <si>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</si>
  <si>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</si>
  <si>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</si>
  <si>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</si>
  <si>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</si>
  <si>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</si>
  <si>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</si>
  <si>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</si>
  <si>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</si>
  <si>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</si>
  <si>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</si>
  <si>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</si>
  <si>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</si>
  <si>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</si>
  <si>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</si>
  <si>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</si>
  <si>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</si>
  <si>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</si>
  <si>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</si>
  <si>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</si>
  <si>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</si>
  <si>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</si>
  <si>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</si>
  <si>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</si>
  <si>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</si>
  <si>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</si>
  <si>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</si>
  <si>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</si>
  <si>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</si>
  <si>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</si>
  <si>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</si>
  <si>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</si>
  <si>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</si>
  <si>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</si>
  <si>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</si>
  <si>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</si>
  <si>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</si>
  <si>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</si>
  <si>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</si>
  <si>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</si>
  <si>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</si>
  <si>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</si>
  <si>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</si>
  <si>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</si>
  <si>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</si>
  <si>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</si>
  <si>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</si>
  <si>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</si>
  <si>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</si>
  <si>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</si>
  <si>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</si>
  <si>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</si>
  <si>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</si>
  <si>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</si>
  <si>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</si>
  <si>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</si>
  <si>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</si>
  <si>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</si>
  <si>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</si>
  <si>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</si>
  <si>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</si>
  <si>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</si>
  <si>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</si>
  <si>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</si>
  <si>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</si>
  <si>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</si>
  <si>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</si>
  <si>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</si>
  <si>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</si>
  <si>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</si>
  <si>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</si>
  <si>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</si>
  <si>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</si>
  <si>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</si>
  <si>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</si>
  <si>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</si>
  <si>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</si>
  <si>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</si>
  <si>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</si>
  <si>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</si>
  <si>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</si>
  <si>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</si>
  <si>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</si>
  <si>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</si>
  <si>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</si>
  <si>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</si>
  <si>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</si>
  <si>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</si>
  <si>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</si>
  <si>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</si>
  <si>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</si>
  <si>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</si>
  <si>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</si>
  <si>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</si>
  <si>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</si>
  <si>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</si>
  <si>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</si>
  <si>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</si>
  <si>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</si>
  <si>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</si>
  <si>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</si>
  <si>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</si>
  <si>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</si>
  <si>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</si>
  <si>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</si>
  <si>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</si>
  <si>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</si>
  <si>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</si>
  <si>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</si>
  <si>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</si>
  <si>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</si>
  <si>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</si>
  <si>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</si>
  <si>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</si>
  <si>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</si>
  <si>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</si>
  <si>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</si>
  <si>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</si>
  <si>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</si>
  <si>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</si>
  <si>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</si>
  <si>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</si>
  <si>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</si>
  <si>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</si>
  <si>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</si>
  <si>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</si>
  <si>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</si>
  <si>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</si>
  <si>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</si>
  <si>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</si>
  <si>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</si>
  <si>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</si>
  <si>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</si>
  <si>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</si>
  <si>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</si>
  <si>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</si>
  <si>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</si>
  <si>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</si>
  <si>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</si>
  <si>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</si>
  <si>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</si>
  <si>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</si>
  <si>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</si>
  <si>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</si>
  <si>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</si>
  <si>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</si>
  <si>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</si>
  <si>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</si>
  <si>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</si>
  <si>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</si>
  <si>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</si>
  <si>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</si>
  <si>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</si>
  <si>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</si>
  <si>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</si>
  <si>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</si>
  <si>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</si>
  <si>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</si>
  <si>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</si>
  <si>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</si>
  <si>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</si>
  <si>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</si>
  <si>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</si>
  <si>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</si>
  <si>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</si>
  <si>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</si>
  <si>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</si>
  <si>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</si>
  <si>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</si>
  <si>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</si>
  <si>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</si>
  <si>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</si>
  <si>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</si>
  <si>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</si>
  <si>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</si>
  <si>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</si>
  <si>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</si>
  <si>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</si>
  <si>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</si>
  <si>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</si>
  <si>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</si>
  <si>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</si>
  <si>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</si>
  <si>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</si>
  <si>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</si>
  <si>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</si>
  <si>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</si>
  <si>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</si>
  <si>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</si>
  <si>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</si>
  <si>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</si>
  <si>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</si>
  <si>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</si>
  <si>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</si>
  <si>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</si>
  <si>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</si>
  <si>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</si>
  <si>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</si>
  <si>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</si>
  <si>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</si>
  <si>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</si>
  <si>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</si>
  <si>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</si>
  <si>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</si>
  <si>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</si>
  <si>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</si>
  <si>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</si>
  <si>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</si>
  <si>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</si>
  <si>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</si>
  <si>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</si>
  <si>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</si>
  <si>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</si>
  <si>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</si>
  <si>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</si>
  <si>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</si>
  <si>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</si>
  <si>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</si>
  <si>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</si>
  <si>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</si>
  <si>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</si>
  <si>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</si>
  <si>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</si>
  <si>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</si>
  <si>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</si>
  <si>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</si>
  <si>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</si>
  <si>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</si>
  <si>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</si>
  <si>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</si>
  <si>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</si>
  <si>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</si>
  <si>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</si>
  <si>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</si>
  <si>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</si>
  <si>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</si>
  <si>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</si>
  <si>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</si>
  <si>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</si>
  <si>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</si>
  <si>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</si>
  <si>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</si>
  <si>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</si>
  <si>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</si>
  <si>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</si>
  <si>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</si>
  <si>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</si>
  <si>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</si>
  <si>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</si>
  <si>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</si>
  <si>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</si>
  <si>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</si>
  <si>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</si>
  <si>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</si>
  <si>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</si>
  <si>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</si>
  <si>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</si>
  <si>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</si>
  <si>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</si>
  <si>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</si>
  <si>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</si>
  <si>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</si>
  <si>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</si>
  <si>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</si>
  <si>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</si>
  <si>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</si>
  <si>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</si>
  <si>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</si>
  <si>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</si>
  <si>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</si>
  <si>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</si>
  <si>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</si>
  <si>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</si>
  <si>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</si>
  <si>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</si>
  <si>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</si>
  <si>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</si>
  <si>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</si>
  <si>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</si>
  <si>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</si>
  <si>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</si>
  <si>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</si>
  <si>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</si>
  <si>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</si>
  <si>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</si>
  <si>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</si>
  <si>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</si>
  <si>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</si>
  <si>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</si>
  <si>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</si>
  <si>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</si>
  <si>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</si>
  <si>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</si>
  <si>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</si>
  <si>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</si>
  <si>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</si>
  <si>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</si>
  <si>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</si>
  <si>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</si>
  <si>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</si>
  <si>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</si>
  <si>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</si>
  <si>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</si>
  <si>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</si>
  <si>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</si>
  <si>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</si>
  <si>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</si>
  <si>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</si>
  <si>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</si>
  <si>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</si>
  <si>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</si>
  <si>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</si>
  <si>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</si>
  <si>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</si>
  <si>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</si>
  <si>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</si>
  <si>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</si>
  <si>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</si>
  <si>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</si>
  <si>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</si>
  <si>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</si>
  <si>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</si>
  <si>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</si>
  <si>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</si>
  <si>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</si>
  <si>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</si>
  <si>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</si>
  <si>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</si>
  <si>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</si>
  <si>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</si>
  <si>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</si>
  <si>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</si>
  <si>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</si>
  <si>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</si>
  <si>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</si>
  <si>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</si>
  <si>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</si>
  <si>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</si>
  <si>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</si>
  <si>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</si>
  <si>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</si>
  <si>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</si>
  <si>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</si>
  <si>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</si>
  <si>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</si>
  <si>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</si>
  <si>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</si>
  <si>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</si>
  <si>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</si>
  <si>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</si>
  <si>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</si>
  <si>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</si>
  <si>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</si>
  <si>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</si>
  <si>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</si>
  <si>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</si>
  <si>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</si>
  <si>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</si>
  <si>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</si>
  <si>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</si>
  <si>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</si>
  <si>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</si>
  <si>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</si>
  <si>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</si>
  <si>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</si>
  <si>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</si>
  <si>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</si>
  <si>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</si>
  <si>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</si>
  <si>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</si>
  <si>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</si>
  <si>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</si>
  <si>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</si>
  <si>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</si>
  <si>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</si>
  <si>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</si>
  <si>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</si>
  <si>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</si>
  <si>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</si>
  <si>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</si>
  <si>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</si>
  <si>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</si>
  <si>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</si>
  <si>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</si>
  <si>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</si>
  <si>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</si>
  <si>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</si>
  <si>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</si>
  <si>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</si>
  <si>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</si>
  <si>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</si>
  <si>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</si>
  <si>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</si>
  <si>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</si>
  <si>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</si>
  <si>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</si>
  <si>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</si>
  <si>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</si>
  <si>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</si>
  <si>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</si>
  <si>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</si>
  <si>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</si>
  <si>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</si>
  <si>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</si>
  <si>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</si>
  <si>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</si>
  <si>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</si>
  <si>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</si>
  <si>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</si>
  <si>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</si>
  <si>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</si>
  <si>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</si>
  <si>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</si>
  <si>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</si>
  <si>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</si>
  <si>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</si>
  <si>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</si>
  <si>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</si>
  <si>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</si>
  <si>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</si>
  <si>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</si>
  <si>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</si>
  <si>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</si>
  <si>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</si>
  <si>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</si>
  <si>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</si>
  <si>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</si>
  <si>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</si>
  <si>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</si>
  <si>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</si>
  <si>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</si>
  <si>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</si>
  <si>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</si>
  <si>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</si>
  <si>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</si>
  <si>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</si>
  <si>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</si>
  <si>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</si>
  <si>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</si>
  <si>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</si>
  <si>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</si>
  <si>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</si>
  <si>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</si>
  <si>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</si>
  <si>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</si>
  <si>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</si>
  <si>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</si>
  <si>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</si>
  <si>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</si>
  <si>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</si>
  <si>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</si>
  <si>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</si>
  <si>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</si>
  <si>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</si>
  <si>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</si>
  <si>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</si>
  <si>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</si>
  <si>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</si>
  <si>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</si>
  <si>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</si>
  <si>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</si>
  <si>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</si>
  <si>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</si>
  <si>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</si>
  <si>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</si>
  <si>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</si>
  <si>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</si>
  <si>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</si>
  <si>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</si>
  <si>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</si>
  <si>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</si>
  <si>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</si>
  <si>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</si>
  <si>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</si>
  <si>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</si>
  <si>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</si>
  <si>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</si>
  <si>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</si>
  <si>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</si>
  <si>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</si>
  <si>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</si>
  <si>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</si>
  <si>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</si>
  <si>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</si>
  <si>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</si>
  <si>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</si>
  <si>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</si>
  <si>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</si>
  <si>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</si>
  <si>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</si>
  <si>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</si>
  <si>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</si>
  <si>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</si>
  <si>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</si>
  <si>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</si>
  <si>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</si>
  <si>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</si>
  <si>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</si>
  <si>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</si>
  <si>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</si>
  <si>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</si>
  <si>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</si>
  <si>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</si>
  <si>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</si>
  <si>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</si>
  <si>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</si>
  <si>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</si>
  <si>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</si>
  <si>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</si>
  <si>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</si>
  <si>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</si>
  <si>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</si>
  <si>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</si>
  <si>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</si>
  <si>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</si>
  <si>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</si>
  <si>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</si>
  <si>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</si>
  <si>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</si>
  <si>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</si>
  <si>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</si>
  <si>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</si>
  <si>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</si>
  <si>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</si>
  <si>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</si>
  <si>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</si>
  <si>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</si>
  <si>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</si>
  <si>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</si>
  <si>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</si>
  <si>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</si>
  <si>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</si>
  <si>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</si>
  <si>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</si>
  <si>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</si>
  <si>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</si>
  <si>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</si>
  <si>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</si>
  <si>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</si>
  <si>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</si>
  <si>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</si>
  <si>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</si>
  <si>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</si>
  <si>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</si>
  <si>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</si>
  <si>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</si>
  <si>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</si>
  <si>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</si>
  <si>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</si>
  <si>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</si>
  <si>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</si>
  <si>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</si>
  <si>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</si>
  <si>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</si>
  <si>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</si>
  <si>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</si>
  <si>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</si>
  <si>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</si>
  <si>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</si>
  <si>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</si>
  <si>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</si>
  <si>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</si>
  <si>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</si>
  <si>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</si>
  <si>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</si>
  <si>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</si>
  <si>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</si>
  <si>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</si>
  <si>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</si>
  <si>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</si>
  <si>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</si>
  <si>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</si>
  <si>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</si>
  <si>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</si>
  <si>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</si>
  <si>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</si>
  <si>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</si>
  <si>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</si>
  <si>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</si>
  <si>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</si>
  <si>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</si>
  <si>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</si>
  <si>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</si>
  <si>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</si>
  <si>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</si>
  <si>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</si>
  <si>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</si>
  <si>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</si>
  <si>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</si>
  <si>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</si>
  <si>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</si>
  <si>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</si>
  <si>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</si>
  <si>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</si>
  <si>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</si>
  <si>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</si>
  <si>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</si>
  <si>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</si>
  <si>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</si>
  <si>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</si>
  <si>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</si>
  <si>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</si>
  <si>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</si>
  <si>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</si>
  <si>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</si>
  <si>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</si>
  <si>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</si>
  <si>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</si>
  <si>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</si>
  <si>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</si>
  <si>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</si>
  <si>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</si>
  <si>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</si>
  <si>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</si>
  <si>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</si>
  <si>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</si>
  <si>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</si>
  <si>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</si>
  <si>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</si>
  <si>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</si>
  <si>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</si>
  <si>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</si>
  <si>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</si>
  <si>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</si>
  <si>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</si>
  <si>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</si>
  <si>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</si>
  <si>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</si>
  <si>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</si>
  <si>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</si>
  <si>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</si>
  <si>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</si>
  <si>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</si>
  <si>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</si>
  <si>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</si>
  <si>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</si>
  <si>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</si>
  <si>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</si>
  <si>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</si>
  <si>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</si>
  <si>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</si>
  <si>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</si>
  <si>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</si>
  <si>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</si>
  <si>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</si>
  <si>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</si>
  <si>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</si>
  <si>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</si>
  <si>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</si>
  <si>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</si>
  <si>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</si>
  <si>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</si>
  <si>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</si>
  <si>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</si>
  <si>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</si>
  <si>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</si>
  <si>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</si>
  <si>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</si>
  <si>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</si>
  <si>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</si>
  <si>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</si>
  <si>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</si>
  <si>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</si>
  <si>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</si>
  <si>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</si>
  <si>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</si>
  <si>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</si>
  <si>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</si>
  <si>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</si>
  <si>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</si>
  <si>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</si>
  <si>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</si>
  <si>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</si>
  <si>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</si>
  <si>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</si>
  <si>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</si>
  <si>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</si>
  <si>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</si>
  <si>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</si>
  <si>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</si>
  <si>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</si>
  <si>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</si>
  <si>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</si>
  <si>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</si>
  <si>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</si>
  <si>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</si>
  <si>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</si>
  <si>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</si>
  <si>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</si>
  <si>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</si>
  <si>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</si>
  <si>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</si>
  <si>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</si>
  <si>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</si>
  <si>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</si>
  <si>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</si>
  <si>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</si>
  <si>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</si>
  <si>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</si>
  <si>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</si>
  <si>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</si>
  <si>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</si>
  <si>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</si>
  <si>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</si>
  <si>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</si>
  <si>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</si>
  <si>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</si>
  <si>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</si>
  <si>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</si>
  <si>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</si>
  <si>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</si>
  <si>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</si>
  <si>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</si>
  <si>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</si>
  <si>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</si>
  <si>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</si>
  <si>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</si>
  <si>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</si>
  <si>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</si>
  <si>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</si>
  <si>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</si>
  <si>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</si>
  <si>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</si>
  <si>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</si>
  <si>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</si>
  <si>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</si>
  <si>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</si>
  <si>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</si>
  <si>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</si>
  <si>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</si>
  <si>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</si>
  <si>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</si>
  <si>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</si>
  <si>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</si>
  <si>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</si>
  <si>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</si>
  <si>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</si>
  <si>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</si>
  <si>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</si>
  <si>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</si>
  <si>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</si>
  <si>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</si>
  <si>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</si>
  <si>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</si>
  <si>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</si>
  <si>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</si>
  <si>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</si>
  <si>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</si>
  <si>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</si>
  <si>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</si>
  <si>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</si>
  <si>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</si>
  <si>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</si>
  <si>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</si>
  <si>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</si>
  <si>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</si>
  <si>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</si>
  <si>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</si>
  <si>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</si>
  <si>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</si>
  <si>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</si>
  <si>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</si>
  <si>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</si>
  <si>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</si>
  <si>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</si>
  <si>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</si>
  <si>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</si>
  <si>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</si>
  <si>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</si>
  <si>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</si>
  <si>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</si>
  <si>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</si>
  <si>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</si>
  <si>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</si>
  <si>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</si>
  <si>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</si>
  <si>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</si>
  <si>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</si>
  <si>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</si>
  <si>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</si>
  <si>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</si>
  <si>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</si>
  <si>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</si>
  <si>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</si>
  <si>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</si>
  <si>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</si>
  <si>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</si>
  <si>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</si>
  <si>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</si>
  <si>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</si>
  <si>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</si>
  <si>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</si>
  <si>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</si>
  <si>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</si>
  <si>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</si>
  <si>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</si>
  <si>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</si>
  <si>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</si>
  <si>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</si>
  <si>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</si>
  <si>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</si>
  <si>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</si>
  <si>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</si>
  <si>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</si>
  <si>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</si>
  <si>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</si>
  <si>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</si>
  <si>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</si>
  <si>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</si>
  <si>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</si>
  <si>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</si>
  <si>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</si>
  <si>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</si>
  <si>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</si>
  <si>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</si>
  <si>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</si>
  <si>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</si>
  <si>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</si>
  <si>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</si>
  <si>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</si>
  <si>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</si>
  <si>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</si>
  <si>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</si>
  <si>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</si>
  <si>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</si>
  <si>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</si>
  <si>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</si>
  <si>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</si>
  <si>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</si>
  <si>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</si>
  <si>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</si>
  <si>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</si>
  <si>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</si>
  <si>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</si>
  <si>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</si>
  <si>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</si>
  <si>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</si>
  <si>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</si>
  <si>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</si>
  <si>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</si>
  <si>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</si>
  <si>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</si>
  <si>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</si>
  <si>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</si>
  <si>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</si>
  <si>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</si>
  <si>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</si>
  <si>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</si>
  <si>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</si>
  <si>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</si>
  <si>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</si>
  <si>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</si>
  <si>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</si>
  <si>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</si>
  <si>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</si>
  <si>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</si>
  <si>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</si>
  <si>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</si>
  <si>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</si>
  <si>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</si>
  <si>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</si>
  <si>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</si>
  <si>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</si>
  <si>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</si>
  <si>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</si>
  <si>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</si>
  <si>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</si>
  <si>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</si>
  <si>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</si>
  <si>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</si>
  <si>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</si>
  <si>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</si>
  <si>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</si>
  <si>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</si>
  <si>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</si>
  <si>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</si>
  <si>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</si>
  <si>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</si>
  <si>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</si>
  <si>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</si>
  <si>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</si>
  <si>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</si>
  <si>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</si>
  <si>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</si>
  <si>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</si>
  <si>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</si>
  <si>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</si>
  <si>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</si>
  <si>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</si>
  <si>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</si>
  <si>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</si>
  <si>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</si>
  <si>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</si>
  <si>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</si>
  <si>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</si>
  <si>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</si>
  <si>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</si>
  <si>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</si>
  <si>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</si>
  <si>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</si>
  <si>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</si>
  <si>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</si>
  <si>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</si>
  <si>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</si>
  <si>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</si>
  <si>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</si>
  <si>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</si>
  <si>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</si>
  <si>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</si>
  <si>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</si>
  <si>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</si>
  <si>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</si>
  <si>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</si>
  <si>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</si>
  <si>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</si>
  <si>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</si>
  <si>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</si>
  <si>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</si>
  <si>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</si>
  <si>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</si>
  <si>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</si>
  <si>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</si>
  <si>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</si>
  <si>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</si>
  <si>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</si>
  <si>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</si>
  <si>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</si>
  <si>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</si>
  <si>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</si>
  <si>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</si>
  <si>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</si>
  <si>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</si>
  <si>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</si>
  <si>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</si>
  <si>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</si>
  <si>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</si>
  <si>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</si>
  <si>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</si>
  <si>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</si>
  <si>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</si>
  <si>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</si>
  <si>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</si>
  <si>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</si>
  <si>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</si>
  <si>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</si>
  <si>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</si>
  <si>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</si>
  <si>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</si>
  <si>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</si>
  <si>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</si>
  <si>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</si>
  <si>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</si>
  <si>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</si>
  <si>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</si>
  <si>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</si>
  <si>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</si>
  <si>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</si>
  <si>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</si>
  <si>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</si>
  <si>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</si>
  <si>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</si>
  <si>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</si>
  <si>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</si>
  <si>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</si>
  <si>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</si>
  <si>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</si>
  <si>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</si>
  <si>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</si>
  <si>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</si>
  <si>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</si>
  <si>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</si>
  <si>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</si>
  <si>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</si>
  <si>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</si>
  <si>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</si>
  <si>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</si>
  <si>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</si>
  <si>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</si>
  <si>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</si>
  <si>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</si>
  <si>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</si>
  <si>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</si>
  <si>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</si>
  <si>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</si>
  <si>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</si>
  <si>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</si>
  <si>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</si>
  <si>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</si>
  <si>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</si>
  <si>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</si>
  <si>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</si>
  <si>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</si>
  <si>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</si>
  <si>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</si>
  <si>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</si>
  <si>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</si>
  <si>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</si>
  <si>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</si>
  <si>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</si>
  <si>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</si>
  <si>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</si>
  <si>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</si>
  <si>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</si>
  <si>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</si>
  <si>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</si>
  <si>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</si>
  <si>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</si>
  <si>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</si>
  <si>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</si>
  <si>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</si>
  <si>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</si>
  <si>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</si>
  <si>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</si>
  <si>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</si>
  <si>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</si>
  <si>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</si>
  <si>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</si>
  <si>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</si>
  <si>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</si>
  <si>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</si>
  <si>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</si>
  <si>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</si>
  <si>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</si>
  <si>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</si>
  <si>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</si>
  <si>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</si>
  <si>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</si>
  <si>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</si>
  <si>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</si>
  <si>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</si>
  <si>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</si>
  <si>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</si>
  <si>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</si>
  <si>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</si>
  <si>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</si>
  <si>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</si>
  <si>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</si>
  <si>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</si>
  <si>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</si>
  <si>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</si>
  <si>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</si>
  <si>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</si>
  <si>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</si>
  <si>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</si>
  <si>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</si>
  <si>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</si>
  <si>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</si>
  <si>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</si>
  <si>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</si>
  <si>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</si>
  <si>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</si>
  <si>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</si>
  <si>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</si>
  <si>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</si>
  <si>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</si>
  <si>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</si>
  <si>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</si>
  <si>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</si>
  <si>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</si>
  <si>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</si>
  <si>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</si>
  <si>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</si>
  <si>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</si>
  <si>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</si>
  <si>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</si>
  <si>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</si>
  <si>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</si>
  <si>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</si>
  <si>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</si>
  <si>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</si>
  <si>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</si>
  <si>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</si>
  <si>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</si>
  <si>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</si>
  <si>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</si>
  <si>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</si>
  <si>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</si>
  <si>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</si>
  <si>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</si>
  <si>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</si>
  <si>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</si>
  <si>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</si>
  <si>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</si>
  <si>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</si>
  <si>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</si>
  <si>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</si>
  <si>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</si>
  <si>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</si>
  <si>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</si>
  <si>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</si>
  <si>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</si>
  <si>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</si>
  <si>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</si>
  <si>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</si>
  <si>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</si>
  <si>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</si>
  <si>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</si>
  <si>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</si>
  <si>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</si>
  <si>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</si>
  <si>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</si>
  <si>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</si>
  <si>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</si>
  <si>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</si>
  <si>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</si>
  <si>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</si>
  <si>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</si>
  <si>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</si>
  <si>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</si>
  <si>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</si>
  <si>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</si>
  <si>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</si>
  <si>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</si>
  <si>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</si>
  <si>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</si>
  <si>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</si>
  <si>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</si>
  <si>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</si>
  <si>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</si>
  <si>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</si>
  <si>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</si>
  <si>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</si>
  <si>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</si>
  <si>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</si>
  <si>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</si>
  <si>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</si>
  <si>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</si>
  <si>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</si>
  <si>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</si>
  <si>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</si>
  <si>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</si>
  <si>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</si>
  <si>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</si>
  <si>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</si>
  <si>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</si>
  <si>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</si>
  <si>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</si>
  <si>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</si>
  <si>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</si>
  <si>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</si>
  <si>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</si>
  <si>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</si>
  <si>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</si>
  <si>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</si>
  <si>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</si>
  <si>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</si>
  <si>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</si>
  <si>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</si>
  <si>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</si>
  <si>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</si>
  <si>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</si>
  <si>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</si>
  <si>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</si>
  <si>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</si>
  <si>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</si>
  <si>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</si>
  <si>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</si>
  <si>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</si>
  <si>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</si>
  <si>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</si>
  <si>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</si>
  <si>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</si>
  <si>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</si>
  <si>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</si>
  <si>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</si>
  <si>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</si>
  <si>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</si>
  <si>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</si>
  <si>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</si>
  <si>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</si>
  <si>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</si>
  <si>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</si>
  <si>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</si>
  <si>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</si>
  <si>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</si>
  <si>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</si>
  <si>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</si>
  <si>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</si>
  <si>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</si>
  <si>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</si>
  <si>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</si>
  <si>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</si>
  <si>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</si>
  <si>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</si>
  <si>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</si>
  <si>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</si>
  <si>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</si>
  <si>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</si>
  <si>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</si>
  <si>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</si>
  <si>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</si>
  <si>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</si>
  <si>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</si>
  <si>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</si>
  <si>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</si>
  <si>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</si>
  <si>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</si>
  <si>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</si>
  <si>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</si>
  <si>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</si>
  <si>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</si>
  <si>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</si>
  <si>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</si>
  <si>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</si>
  <si>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</si>
  <si>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</si>
  <si>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</si>
  <si>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</si>
  <si>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</si>
  <si>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</si>
  <si>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</si>
  <si>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</si>
  <si>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</si>
  <si>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</si>
  <si>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</si>
  <si>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</si>
  <si>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</si>
  <si>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</si>
  <si>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</si>
  <si>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</si>
  <si>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</si>
  <si>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</si>
  <si>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</si>
  <si>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</si>
  <si>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</si>
  <si>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</si>
  <si>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</si>
  <si>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</si>
  <si>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</si>
  <si>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</si>
  <si>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</si>
  <si>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</si>
  <si>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</si>
  <si>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</si>
  <si>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</si>
  <si>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</si>
  <si>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</si>
  <si>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</si>
  <si>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</si>
  <si>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</si>
  <si>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</si>
  <si>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</si>
  <si>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</si>
  <si>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</si>
  <si>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</si>
  <si>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</si>
  <si>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</si>
  <si>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</si>
  <si>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</si>
  <si>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</si>
  <si>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</si>
  <si>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</si>
  <si>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</si>
  <si>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</si>
  <si>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</si>
  <si>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</si>
  <si>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</si>
  <si>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</si>
  <si>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</si>
  <si>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</si>
  <si>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</si>
  <si>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</si>
  <si>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</si>
  <si>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</si>
  <si>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</si>
  <si>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</si>
  <si>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</si>
  <si>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</si>
  <si>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</si>
  <si>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</si>
  <si>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</si>
  <si>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</si>
  <si>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</si>
  <si>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</si>
  <si>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</si>
  <si>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</si>
  <si>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</si>
  <si>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</si>
  <si>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</si>
  <si>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</si>
  <si>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</si>
  <si>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</si>
  <si>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</si>
  <si>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</si>
  <si>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</si>
  <si>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</si>
  <si>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</si>
  <si>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</si>
  <si>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</si>
  <si>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</si>
  <si>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</si>
  <si>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</si>
  <si>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</si>
  <si>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</si>
  <si>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</si>
  <si>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</si>
  <si>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</si>
  <si>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</si>
  <si>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</si>
  <si>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</si>
  <si>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</si>
  <si>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</si>
  <si>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</si>
  <si>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</si>
  <si>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</si>
  <si>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</si>
  <si>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</si>
  <si>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</si>
  <si>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</si>
  <si>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</si>
  <si>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</si>
  <si>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</si>
  <si>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</si>
  <si>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</si>
  <si>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</si>
  <si>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</si>
  <si>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</si>
  <si>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</si>
  <si>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</si>
  <si>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</si>
  <si>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</si>
  <si>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</si>
  <si>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</si>
  <si>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</si>
  <si>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</si>
  <si>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</si>
  <si>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</si>
  <si>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</si>
  <si>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</si>
  <si>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</si>
  <si>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</si>
  <si>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</si>
  <si>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</si>
  <si>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</si>
  <si>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</si>
  <si>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</si>
  <si>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</si>
  <si>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</si>
  <si>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</si>
  <si>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</si>
  <si>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</si>
  <si>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</si>
  <si>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</si>
  <si>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</si>
  <si>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</si>
  <si>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</si>
  <si>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</si>
  <si>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</si>
  <si>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</si>
  <si>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</si>
  <si>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</si>
  <si>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</si>
  <si>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</si>
  <si>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</si>
  <si>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</si>
  <si>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</si>
  <si>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</si>
  <si>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</si>
  <si>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</si>
  <si>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</si>
  <si>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</si>
  <si>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</si>
  <si>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</si>
  <si>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</si>
  <si>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</si>
  <si>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</si>
  <si>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</si>
  <si>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</si>
  <si>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</si>
  <si>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</si>
  <si>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</si>
  <si>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</si>
  <si>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</si>
  <si>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</si>
  <si>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</si>
  <si>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</si>
  <si>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</si>
  <si>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</si>
  <si>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</si>
  <si>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</si>
  <si>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</si>
  <si>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</si>
  <si>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</si>
  <si>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</si>
  <si>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</si>
  <si>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</si>
  <si>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</si>
  <si>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</si>
  <si>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</si>
  <si>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</si>
  <si>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</si>
  <si>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</si>
  <si>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</si>
  <si>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</si>
  <si>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</si>
  <si>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</si>
  <si>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</si>
  <si>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</si>
  <si>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</si>
  <si>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</si>
  <si>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</si>
  <si>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</si>
  <si>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</si>
  <si>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</si>
  <si>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</si>
  <si>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</si>
  <si>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</si>
  <si>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</si>
  <si>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</si>
  <si>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</si>
  <si>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</si>
  <si>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</si>
  <si>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</si>
  <si>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</si>
  <si>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</si>
  <si>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</si>
  <si>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</si>
  <si>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</si>
  <si>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</si>
  <si>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</si>
  <si>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</si>
  <si>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</si>
  <si>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</si>
  <si>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</si>
  <si>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</si>
  <si>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</si>
  <si>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</si>
  <si>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</si>
  <si>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</si>
  <si>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</si>
  <si>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</si>
  <si>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</si>
  <si>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</si>
  <si>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</si>
  <si>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</si>
  <si>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</si>
  <si>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</si>
  <si>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</si>
  <si>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</si>
  <si>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</si>
  <si>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</si>
  <si>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</si>
  <si>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</si>
  <si>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</si>
  <si>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</si>
  <si>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</si>
  <si>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</si>
  <si>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</si>
  <si>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</si>
  <si>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</si>
  <si>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</si>
  <si>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</si>
  <si>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</si>
  <si>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</si>
  <si>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</si>
  <si>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</si>
  <si>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</si>
  <si>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</si>
  <si>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</si>
  <si>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</si>
  <si>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</si>
  <si>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</si>
  <si>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</si>
  <si>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</si>
  <si>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</si>
  <si>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</si>
  <si>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</si>
  <si>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</si>
  <si>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</si>
  <si>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</si>
  <si>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</si>
  <si>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</si>
  <si>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</si>
  <si>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</si>
  <si>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</si>
  <si>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</si>
  <si>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</si>
  <si>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</si>
  <si>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</si>
  <si>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</si>
  <si>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</si>
  <si>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</si>
  <si>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</si>
  <si>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</si>
  <si>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</si>
  <si>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</si>
  <si>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</si>
  <si>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</si>
  <si>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</si>
  <si>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</si>
  <si>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</si>
  <si>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</si>
  <si>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</si>
  <si>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</si>
  <si>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</si>
  <si>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</si>
  <si>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</si>
  <si>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</si>
  <si>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</si>
  <si>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</si>
  <si>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</si>
  <si>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</si>
  <si>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</si>
  <si>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</si>
  <si>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</si>
  <si>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</si>
  <si>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</si>
  <si>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</si>
  <si>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</si>
  <si>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</si>
  <si>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</si>
  <si>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</si>
  <si>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</si>
  <si>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</si>
  <si>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</si>
  <si>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</si>
  <si>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</si>
  <si>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</si>
  <si>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</si>
  <si>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</si>
  <si>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</si>
  <si>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</si>
  <si>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</si>
  <si>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</si>
  <si>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</si>
  <si>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</si>
  <si>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</si>
  <si>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</si>
  <si>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</si>
  <si>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</si>
  <si>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</si>
  <si>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</si>
  <si>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</si>
  <si>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</si>
  <si>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</si>
  <si>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</si>
  <si>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</si>
  <si>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</si>
  <si>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</si>
  <si>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</si>
  <si>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</si>
  <si>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</si>
  <si>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</si>
  <si>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</si>
  <si>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</si>
  <si>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</si>
  <si>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</si>
  <si>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</si>
  <si>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</si>
  <si>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</si>
  <si>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</si>
  <si>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</si>
  <si>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</si>
  <si>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</si>
  <si>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</si>
  <si>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</si>
  <si>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</si>
  <si>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</si>
  <si>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</si>
  <si>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</si>
  <si>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</si>
  <si>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</si>
  <si>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</si>
  <si>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</si>
  <si>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</si>
  <si>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</si>
  <si>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</si>
  <si>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</si>
  <si>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</si>
  <si>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</si>
  <si>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</si>
  <si>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</si>
  <si>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</si>
  <si>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</si>
  <si>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</si>
  <si>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</si>
  <si>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</si>
  <si>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</si>
  <si>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</si>
  <si>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</si>
  <si>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</si>
  <si>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</si>
  <si>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</si>
  <si>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</si>
  <si>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</si>
  <si>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</si>
  <si>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</si>
  <si>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</si>
  <si>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</si>
  <si>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</si>
  <si>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</si>
  <si>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</si>
  <si>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</si>
  <si>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</si>
  <si>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</si>
  <si>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</si>
  <si>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</si>
  <si>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</si>
  <si>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</si>
  <si>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</si>
  <si>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</si>
  <si>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</si>
  <si>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</si>
  <si>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</si>
  <si>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</si>
  <si>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</si>
  <si>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</si>
  <si>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</si>
  <si>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</si>
  <si>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</si>
  <si>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</si>
  <si>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</si>
  <si>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</si>
  <si>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</si>
  <si>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</si>
  <si>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</si>
  <si>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</si>
  <si>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</si>
  <si>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</si>
  <si>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</si>
  <si>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</si>
  <si>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</si>
  <si>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</si>
  <si>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</si>
  <si>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</si>
  <si>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</si>
  <si>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</si>
  <si>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</si>
  <si>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</si>
  <si>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</si>
  <si>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</si>
  <si>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</si>
  <si>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</si>
  <si>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</si>
  <si>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</si>
  <si>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</si>
  <si>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</si>
  <si>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</si>
  <si>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</si>
  <si>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</si>
  <si>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</si>
  <si>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</si>
  <si>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</si>
  <si>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</si>
  <si>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</si>
  <si>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</si>
  <si>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</si>
  <si>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</si>
  <si>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</si>
  <si>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</si>
  <si>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</si>
  <si>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</si>
  <si>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</si>
  <si>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</si>
  <si>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</si>
  <si>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</si>
  <si>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</si>
  <si>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</si>
  <si>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</si>
  <si>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</si>
  <si>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</si>
  <si>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</si>
  <si>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</si>
  <si>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</si>
  <si>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</si>
  <si>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</si>
  <si>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</si>
  <si>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</si>
  <si>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</si>
  <si>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</si>
  <si>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</si>
  <si>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</si>
  <si>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</si>
  <si>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</si>
  <si>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</si>
  <si>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</si>
  <si>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</si>
  <si>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</si>
  <si>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</si>
  <si>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</si>
  <si>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</si>
  <si>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</si>
  <si>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</si>
  <si>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</si>
  <si>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</si>
  <si>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</si>
  <si>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</si>
  <si>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</si>
  <si>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</si>
  <si>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</si>
  <si>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</si>
  <si>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</si>
  <si>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</si>
  <si>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</si>
  <si>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</si>
  <si>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</si>
  <si>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</si>
  <si>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</si>
  <si>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</si>
  <si>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</si>
  <si>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</si>
  <si>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</si>
  <si>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</si>
  <si>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</si>
  <si>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</si>
  <si>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</si>
  <si>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</si>
  <si>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</si>
  <si>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</si>
  <si>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</si>
  <si>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</si>
  <si>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</si>
  <si>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</si>
  <si>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</si>
  <si>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</si>
  <si>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</si>
  <si>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</si>
  <si>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</si>
  <si>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</si>
  <si>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</si>
  <si>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</si>
  <si>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</si>
  <si>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</si>
  <si>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</si>
  <si>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</si>
  <si>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</si>
  <si>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</si>
  <si>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</si>
  <si>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</si>
  <si>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</si>
  <si>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</si>
  <si>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</si>
  <si>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</si>
  <si>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</si>
  <si>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</si>
  <si>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</si>
  <si>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</si>
  <si>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</si>
  <si>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</si>
  <si>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</si>
  <si>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</si>
  <si>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</si>
  <si>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</si>
  <si>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</si>
  <si>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</si>
  <si>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</si>
  <si>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</si>
  <si>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</si>
  <si>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</si>
  <si>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</si>
  <si>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</si>
  <si>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</si>
  <si>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</si>
  <si>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</si>
  <si>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</si>
  <si>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</si>
  <si>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</si>
  <si>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</si>
  <si>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</si>
  <si>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</si>
  <si>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</si>
  <si>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</si>
  <si>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</si>
  <si>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</si>
  <si>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</si>
  <si>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</si>
  <si>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</si>
  <si>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</si>
  <si>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</si>
  <si>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</si>
  <si>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</si>
  <si>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</si>
  <si>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</si>
  <si>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</si>
  <si>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</si>
  <si>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</si>
  <si>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</si>
  <si>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</si>
  <si>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</si>
  <si>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</si>
  <si>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</si>
  <si>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</si>
  <si>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</si>
  <si>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</si>
  <si>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</si>
  <si>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</si>
  <si>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</si>
  <si>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</si>
  <si>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</si>
  <si>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</si>
  <si>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</si>
  <si>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</si>
  <si>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</si>
  <si>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</si>
  <si>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</si>
  <si>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</si>
  <si>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</si>
  <si>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</si>
  <si>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</si>
  <si>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</si>
  <si>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</si>
  <si>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</si>
  <si>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</si>
  <si>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</si>
  <si>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</si>
  <si>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</si>
  <si>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</si>
  <si>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</si>
  <si>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</si>
  <si>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</si>
  <si>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</si>
  <si>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</si>
  <si>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</si>
  <si>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</si>
  <si>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</si>
  <si>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</si>
  <si>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</si>
  <si>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</si>
  <si>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</si>
  <si>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</si>
  <si>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</si>
  <si>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</si>
  <si>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</si>
  <si>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</si>
  <si>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</si>
  <si>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</si>
  <si>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</si>
  <si>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</si>
  <si>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</si>
  <si>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</si>
  <si>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</si>
  <si>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</si>
  <si>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</si>
  <si>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</si>
  <si>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</si>
  <si>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</si>
  <si>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</si>
  <si>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</si>
  <si>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</si>
  <si>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</si>
  <si>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</si>
  <si>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</si>
  <si>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</si>
  <si>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</si>
  <si>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</si>
  <si>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</si>
  <si>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</si>
  <si>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</si>
  <si>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</si>
  <si>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</si>
  <si>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</si>
  <si>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</si>
  <si>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</si>
  <si>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</si>
  <si>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</si>
  <si>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</si>
  <si>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</si>
  <si>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</si>
  <si>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</si>
  <si>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</si>
  <si>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</si>
  <si>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</si>
  <si>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</si>
  <si>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</si>
  <si>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</si>
  <si>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</si>
  <si>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</si>
  <si>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</si>
  <si>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</si>
  <si>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</si>
  <si>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</si>
  <si>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</si>
  <si>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</si>
  <si>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</si>
  <si>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</si>
  <si>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</si>
  <si>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</si>
  <si>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</si>
  <si>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</si>
  <si>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</si>
  <si>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</si>
  <si>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</si>
  <si>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</si>
  <si>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</si>
  <si>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</si>
  <si>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</si>
  <si>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</si>
  <si>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</si>
  <si>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</si>
  <si>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</si>
  <si>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</si>
  <si>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</si>
  <si>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</si>
  <si>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</si>
  <si>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</si>
  <si>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</si>
  <si>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</si>
  <si>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</si>
  <si>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</si>
  <si>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</si>
  <si>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</si>
  <si>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</si>
  <si>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</si>
  <si>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</si>
  <si>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</si>
  <si>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</si>
  <si>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</si>
  <si>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</si>
  <si>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</si>
  <si>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</si>
  <si>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</si>
  <si>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</si>
  <si>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</si>
  <si>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</si>
  <si>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</si>
  <si>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</si>
  <si>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</si>
  <si>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</si>
  <si>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</si>
  <si>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</si>
  <si>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</si>
  <si>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</si>
  <si>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</si>
  <si>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</si>
  <si>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</si>
  <si>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</si>
  <si>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</si>
  <si>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</si>
  <si>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</si>
  <si>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</si>
  <si>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</si>
  <si>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</si>
  <si>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</si>
  <si>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</si>
  <si>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</si>
  <si>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</si>
  <si>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</si>
  <si>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</si>
  <si>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</si>
  <si>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</si>
  <si>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</si>
  <si>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</si>
  <si>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</si>
  <si>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</si>
  <si>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</si>
  <si>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</si>
  <si>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</si>
  <si>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</si>
  <si>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</si>
  <si>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</si>
  <si>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</si>
  <si>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</si>
  <si>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</si>
  <si>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</si>
  <si>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</si>
  <si>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</si>
  <si>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</si>
  <si>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</si>
  <si>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</si>
  <si>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</si>
  <si>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</si>
  <si>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</si>
  <si>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</si>
  <si>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</si>
  <si>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</si>
  <si>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</si>
  <si>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</si>
  <si>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</si>
  <si>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</si>
  <si>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</si>
  <si>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</si>
  <si>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</si>
  <si>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</si>
  <si>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</si>
  <si>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</si>
  <si>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</si>
  <si>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</si>
  <si>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</si>
  <si>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</si>
  <si>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</si>
  <si>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</si>
  <si>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</si>
  <si>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</si>
  <si>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</si>
  <si>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</si>
  <si>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</si>
  <si>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</si>
  <si>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</si>
  <si>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</si>
  <si>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</si>
  <si>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</si>
  <si>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</si>
  <si>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</si>
  <si>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</si>
  <si>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</si>
  <si>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</si>
  <si>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</si>
  <si>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</si>
  <si>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</si>
  <si>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</si>
  <si>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</si>
  <si>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</si>
  <si>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</si>
  <si>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</si>
  <si>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</si>
  <si>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</si>
  <si>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</si>
  <si>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</si>
  <si>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</si>
  <si>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</si>
  <si>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</si>
  <si>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</si>
  <si>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</si>
  <si>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</si>
  <si>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</si>
  <si>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</si>
  <si>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</si>
  <si>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</si>
  <si>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</si>
  <si>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</si>
  <si>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</si>
  <si>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</si>
  <si>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</si>
  <si>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</si>
  <si>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</si>
  <si>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</si>
  <si>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</si>
  <si>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</si>
  <si>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</si>
  <si>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</si>
  <si>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</si>
  <si>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</si>
  <si>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</si>
  <si>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</si>
  <si>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</si>
  <si>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</si>
  <si>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</si>
  <si>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</si>
  <si>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</si>
  <si>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</si>
  <si>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</si>
  <si>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</si>
  <si>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</si>
  <si>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</si>
  <si>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</si>
  <si>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</si>
  <si>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</si>
  <si>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</si>
  <si>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</si>
  <si>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</si>
  <si>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</si>
  <si>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</si>
  <si>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</si>
  <si>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</si>
  <si>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</si>
  <si>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</si>
  <si>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</si>
  <si>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</si>
  <si>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</si>
  <si>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</si>
  <si>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</si>
  <si>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</si>
  <si>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</si>
  <si>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</si>
  <si>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</si>
  <si>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</si>
  <si>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</si>
  <si>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</si>
  <si>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</si>
  <si>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</si>
  <si>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</si>
  <si>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</si>
  <si>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</si>
  <si>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</si>
  <si>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</si>
  <si>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</si>
  <si>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</si>
  <si>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</si>
  <si>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</si>
  <si>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</si>
  <si>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</si>
  <si>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</si>
  <si>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</si>
  <si>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</si>
  <si>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</si>
  <si>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</si>
  <si>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</si>
  <si>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</si>
  <si>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</si>
  <si>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</si>
  <si>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</si>
  <si>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</si>
  <si>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</si>
  <si>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</si>
  <si>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</si>
  <si>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</si>
  <si>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</si>
  <si>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</si>
  <si>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</si>
  <si>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</si>
  <si>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</si>
  <si>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</si>
  <si>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</si>
  <si>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</si>
  <si>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</si>
  <si>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</si>
  <si>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</si>
  <si>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</si>
  <si>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</si>
  <si>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</si>
  <si>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</si>
  <si>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</si>
  <si>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</si>
  <si>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</si>
  <si>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</si>
  <si>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</si>
  <si>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</si>
  <si>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</si>
  <si>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</si>
  <si>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</si>
  <si>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</si>
  <si>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</si>
  <si>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</si>
  <si>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</si>
  <si>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</si>
  <si>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</si>
  <si>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</si>
  <si>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</si>
  <si>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</si>
  <si>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</si>
  <si>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</si>
  <si>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</si>
  <si>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</si>
  <si>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</si>
  <si>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</si>
  <si>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</si>
  <si>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</si>
  <si>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</si>
  <si>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</si>
  <si>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</si>
  <si>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</si>
  <si>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</si>
  <si>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</si>
  <si>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</si>
  <si>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</si>
  <si>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</si>
  <si>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</si>
  <si>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</si>
  <si>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</si>
  <si>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</si>
  <si>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</si>
  <si>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</si>
  <si>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</si>
  <si>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</si>
  <si>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</si>
  <si>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</si>
  <si>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</si>
  <si>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</si>
  <si>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</si>
  <si>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</si>
  <si>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</si>
  <si>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</si>
  <si>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</si>
  <si>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</si>
  <si>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</si>
  <si>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</si>
  <si>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</si>
  <si>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</si>
  <si>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</si>
  <si>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</si>
  <si>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</si>
  <si>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</si>
  <si>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</si>
  <si>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</si>
  <si>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</si>
  <si>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</si>
  <si>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</si>
  <si>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</si>
  <si>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</si>
  <si>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</si>
  <si>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</si>
  <si>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</si>
  <si>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</si>
  <si>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</si>
  <si>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</si>
  <si>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</si>
  <si>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</si>
  <si>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</si>
  <si>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</si>
  <si>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</si>
  <si>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</si>
  <si>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</si>
  <si>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</si>
  <si>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</si>
  <si>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</si>
  <si>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</si>
  <si>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</si>
  <si>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</si>
  <si>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</si>
  <si>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</si>
  <si>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</si>
  <si>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</si>
  <si>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</si>
  <si>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</si>
  <si>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</si>
  <si>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</si>
  <si>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</si>
  <si>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</si>
  <si>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</si>
  <si>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</si>
  <si>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</si>
  <si>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</si>
  <si>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</si>
  <si>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</si>
  <si>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</si>
  <si>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</si>
  <si>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</si>
  <si>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</si>
  <si>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</si>
  <si>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</si>
  <si>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</si>
  <si>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</si>
  <si>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</si>
  <si>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</si>
  <si>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</si>
  <si>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</si>
  <si>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</si>
  <si>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</si>
  <si>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</si>
  <si>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</si>
  <si>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</si>
  <si>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</si>
  <si>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</si>
  <si>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</si>
  <si>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</si>
  <si>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</si>
  <si>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</si>
  <si>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</si>
  <si>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</si>
  <si>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</si>
  <si>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</si>
  <si>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</si>
  <si>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</si>
  <si>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</si>
  <si>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</si>
  <si>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</si>
  <si>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</si>
  <si>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</si>
  <si>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</si>
  <si>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</si>
  <si>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</si>
  <si>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</si>
  <si>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</si>
  <si>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</si>
  <si>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</si>
  <si>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</si>
  <si>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</si>
  <si>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</si>
  <si>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</si>
  <si>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</si>
  <si>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</si>
  <si>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</si>
  <si>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</si>
  <si>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</si>
  <si>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</si>
  <si>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</si>
  <si>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</si>
  <si>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</si>
  <si>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</si>
  <si>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</si>
  <si>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</si>
  <si>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</si>
  <si>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</si>
  <si>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</si>
  <si>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</si>
  <si>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</si>
  <si>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</si>
  <si>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</si>
  <si>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</si>
  <si>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</si>
  <si>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</si>
  <si>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</si>
  <si>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</si>
  <si>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</si>
  <si>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</si>
  <si>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</si>
  <si>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</si>
  <si>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</si>
  <si>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</si>
  <si>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</si>
  <si>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</si>
  <si>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</si>
  <si>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</si>
  <si>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</si>
  <si>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</si>
  <si>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</si>
  <si>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</si>
  <si>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</si>
  <si>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</si>
  <si>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</si>
  <si>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</si>
  <si>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</si>
  <si>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</si>
  <si>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</si>
  <si>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</si>
  <si>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</si>
  <si>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</si>
  <si>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</si>
  <si>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</si>
  <si>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</si>
  <si>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</si>
  <si>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</si>
  <si>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</si>
  <si>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</si>
  <si>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</si>
  <si>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</si>
  <si>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</si>
  <si>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</si>
  <si>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</si>
  <si>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</si>
  <si>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</si>
  <si>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</si>
  <si>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</si>
  <si>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</si>
  <si>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</si>
  <si>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</si>
  <si>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</si>
  <si>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</si>
  <si>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</si>
  <si>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</si>
  <si>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</si>
  <si>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</si>
  <si>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</si>
  <si>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</si>
  <si>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</si>
  <si>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</si>
  <si>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</si>
  <si>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</si>
  <si>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</si>
  <si>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</si>
  <si>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</si>
  <si>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</si>
  <si>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</si>
  <si>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</si>
  <si>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</si>
  <si>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</si>
  <si>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</si>
  <si>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</si>
  <si>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</si>
  <si>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</si>
  <si>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</si>
  <si>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</si>
  <si>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</si>
  <si>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</si>
  <si>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</si>
  <si>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</si>
  <si>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</si>
  <si>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</si>
  <si>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</si>
  <si>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</si>
  <si>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</si>
  <si>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</si>
  <si>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</si>
  <si>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</si>
  <si>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</si>
  <si>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</si>
  <si>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</si>
  <si>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</si>
  <si>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</si>
  <si>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</si>
  <si>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</si>
  <si>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</si>
  <si>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</si>
  <si>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</si>
  <si>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</si>
  <si>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</si>
  <si>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</si>
  <si>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</si>
  <si>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</si>
  <si>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</si>
  <si>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</si>
  <si>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</si>
  <si>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</si>
  <si>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</si>
  <si>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</si>
  <si>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</si>
  <si>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</si>
  <si>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</si>
  <si>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</si>
  <si>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</si>
  <si>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</si>
  <si>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</si>
  <si>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</si>
  <si>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</si>
  <si>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</si>
  <si>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</si>
  <si>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</si>
  <si>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</si>
  <si>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</si>
  <si>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</si>
  <si>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</si>
  <si>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</si>
  <si>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</si>
  <si>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</si>
  <si>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</si>
  <si>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</si>
  <si>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</si>
  <si>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</si>
  <si>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</si>
  <si>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</si>
  <si>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</si>
  <si>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</si>
  <si>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</si>
  <si>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</si>
  <si>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</si>
  <si>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</si>
  <si>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</si>
  <si>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</si>
  <si>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</si>
  <si>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</si>
  <si>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</si>
  <si>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</si>
  <si>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</si>
  <si>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</si>
  <si>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</si>
  <si>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</si>
  <si>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</si>
  <si>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</si>
  <si>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</si>
  <si>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</si>
  <si>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</si>
  <si>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</si>
  <si>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</si>
  <si>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</si>
  <si>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</si>
  <si>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</si>
  <si>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</si>
  <si>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</si>
  <si>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</si>
  <si>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</si>
  <si>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</si>
  <si>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</si>
  <si>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</si>
  <si>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</si>
  <si>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</si>
  <si>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</si>
  <si>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</si>
  <si>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</si>
  <si>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</si>
  <si>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</si>
  <si>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</si>
  <si>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</si>
  <si>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</si>
  <si>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</si>
  <si>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</si>
  <si>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</si>
  <si>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</si>
  <si>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</si>
  <si>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</si>
  <si>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</si>
  <si>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</si>
  <si>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</si>
  <si>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</si>
  <si>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</si>
  <si>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</si>
  <si>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</si>
  <si>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</si>
  <si>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</si>
  <si>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</si>
  <si>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</si>
  <si>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</si>
  <si>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</si>
  <si>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</si>
  <si>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</si>
  <si>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</si>
  <si>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</si>
  <si>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</si>
  <si>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</si>
  <si>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</si>
  <si>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</si>
  <si>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</si>
  <si>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</si>
  <si>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</si>
  <si>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</si>
  <si>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</si>
  <si>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</si>
  <si>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</si>
  <si>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</si>
  <si>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</si>
  <si>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</si>
  <si>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</si>
  <si>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</si>
  <si>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</si>
  <si>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</si>
  <si>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</si>
  <si>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</si>
  <si>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</si>
  <si>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</si>
  <si>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</si>
  <si>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</si>
  <si>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</si>
  <si>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</si>
  <si>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</si>
  <si>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</si>
  <si>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</si>
  <si>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</si>
  <si>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</si>
  <si>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</si>
  <si>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</si>
  <si>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</si>
  <si>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</si>
  <si>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</si>
  <si>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</si>
  <si>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</si>
  <si>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</si>
  <si>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</si>
  <si>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</si>
  <si>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</si>
  <si>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</si>
  <si>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</si>
  <si>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</si>
  <si>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</si>
  <si>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</si>
  <si>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</si>
  <si>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</si>
  <si>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</si>
  <si>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</si>
  <si>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</si>
  <si>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</si>
  <si>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</si>
  <si>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</si>
  <si>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</si>
  <si>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</si>
  <si>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</si>
  <si>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</si>
  <si>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</si>
  <si>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</si>
  <si>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</si>
  <si>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</si>
  <si>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</si>
  <si>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</si>
  <si>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</si>
  <si>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</si>
  <si>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</si>
  <si>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</si>
  <si>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</si>
  <si>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</si>
  <si>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</si>
  <si>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</si>
  <si>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</si>
  <si>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</si>
  <si>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</si>
  <si>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</si>
  <si>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</si>
  <si>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</si>
  <si>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</si>
  <si>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</si>
  <si>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</si>
  <si>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</si>
  <si>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</si>
  <si>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</si>
  <si>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</si>
  <si>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</si>
  <si>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</si>
  <si>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</si>
  <si>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</si>
  <si>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</si>
  <si>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</si>
  <si>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</si>
  <si>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</si>
  <si>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</si>
  <si>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</si>
  <si>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</si>
  <si>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</si>
  <si>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</si>
  <si>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</si>
  <si>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</si>
  <si>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</si>
  <si>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</si>
  <si>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</si>
  <si>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</si>
  <si>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</si>
  <si>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</si>
  <si>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</si>
  <si>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</si>
  <si>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</si>
  <si>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</si>
  <si>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</si>
  <si>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</si>
  <si>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</si>
  <si>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</si>
  <si>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</si>
  <si>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</si>
  <si>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</si>
  <si>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</si>
  <si>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</si>
  <si>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</si>
  <si>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</si>
  <si>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</si>
  <si>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</si>
  <si>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</si>
  <si>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</si>
  <si>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</si>
  <si>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</si>
  <si>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</si>
  <si>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</si>
  <si>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</si>
  <si>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</si>
  <si>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</si>
  <si>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</si>
  <si>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</si>
  <si>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</si>
  <si>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</si>
  <si>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</si>
  <si>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</si>
  <si>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</si>
  <si>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</si>
  <si>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</si>
  <si>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</si>
  <si>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</si>
  <si>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</si>
  <si>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</si>
  <si>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</si>
  <si>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</si>
  <si>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</si>
  <si>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</si>
  <si>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</si>
  <si>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</si>
  <si>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</si>
  <si>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</si>
  <si>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</si>
  <si>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</si>
  <si>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</si>
  <si>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</si>
  <si>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</si>
  <si>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</si>
  <si>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</si>
  <si>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</si>
  <si>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</si>
  <si>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</si>
  <si>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</si>
  <si>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</si>
  <si>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</si>
  <si>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</si>
  <si>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</si>
  <si>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</si>
  <si>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</si>
  <si>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</si>
  <si>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</si>
  <si>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</si>
  <si>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</si>
  <si>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</si>
  <si>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</si>
  <si>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</si>
  <si>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</si>
  <si>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</si>
  <si>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</si>
  <si>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</si>
  <si>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</si>
  <si>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</si>
  <si>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</si>
  <si>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</si>
  <si>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</si>
  <si>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</si>
  <si>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</si>
  <si>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</si>
  <si>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</si>
  <si>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</si>
  <si>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</si>
  <si>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</si>
  <si>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</si>
  <si>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</si>
  <si>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</si>
  <si>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</si>
  <si>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</si>
  <si>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</si>
  <si>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</si>
  <si>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</si>
  <si>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</si>
  <si>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</si>
  <si>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</si>
  <si>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</si>
  <si>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</si>
  <si>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</si>
  <si>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</si>
  <si>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</si>
  <si>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</si>
  <si>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</si>
  <si>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</si>
  <si>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</si>
  <si>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</si>
  <si>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</si>
  <si>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</si>
  <si>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</si>
  <si>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</si>
  <si>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</si>
  <si>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</si>
  <si>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</si>
  <si>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</si>
  <si>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</si>
  <si>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</si>
  <si>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</si>
  <si>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</si>
  <si>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</si>
  <si>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</si>
  <si>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</si>
  <si>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</si>
  <si>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</si>
  <si>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</si>
  <si>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</si>
  <si>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</si>
  <si>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</si>
  <si>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</si>
  <si>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</si>
  <si>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</si>
  <si>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</si>
  <si>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</si>
  <si>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</si>
  <si>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</si>
  <si>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</si>
  <si>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</si>
  <si>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</si>
  <si>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</si>
  <si>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</si>
  <si>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</si>
  <si>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</si>
  <si>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</si>
  <si>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</si>
  <si>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</si>
  <si>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</si>
  <si>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</si>
  <si>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</si>
  <si>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</si>
  <si>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</si>
  <si>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</si>
  <si>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</si>
  <si>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</si>
  <si>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</si>
  <si>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</si>
  <si>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</si>
  <si>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</si>
  <si>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</si>
  <si>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</si>
  <si>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</si>
  <si>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</si>
  <si>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</si>
  <si>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</si>
  <si>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</si>
  <si>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</si>
  <si>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</si>
  <si>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</si>
  <si>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</si>
  <si>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</si>
  <si>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</si>
  <si>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</si>
  <si>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</si>
  <si>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</si>
  <si>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</si>
  <si>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</si>
  <si>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</si>
  <si>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</si>
  <si>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</si>
  <si>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</si>
  <si>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</si>
  <si>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</si>
  <si>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</si>
  <si>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</si>
  <si>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</si>
  <si>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</si>
  <si>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</si>
  <si>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</si>
  <si>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</si>
  <si>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</si>
  <si>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</si>
  <si>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</si>
  <si>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</si>
  <si>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</si>
  <si>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</si>
  <si>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</si>
  <si>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</si>
  <si>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</si>
  <si>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</si>
  <si>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</si>
  <si>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</si>
  <si>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</si>
  <si>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</si>
  <si>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</si>
  <si>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</si>
  <si>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</si>
  <si>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</si>
  <si>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</si>
  <si>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</si>
  <si>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</si>
  <si>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</si>
  <si>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</si>
  <si>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</si>
  <si>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</si>
  <si>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</si>
  <si>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</si>
  <si>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</si>
  <si>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</si>
  <si>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</si>
  <si>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</si>
  <si>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</si>
  <si>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</si>
  <si>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</si>
  <si>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</si>
  <si>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</si>
  <si>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</si>
  <si>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</si>
  <si>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</si>
  <si>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</si>
  <si>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</si>
  <si>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</si>
  <si>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</si>
  <si>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</si>
  <si>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</si>
  <si>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</si>
  <si>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</si>
  <si>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</si>
  <si>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</si>
  <si>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</si>
  <si>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</si>
  <si>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</si>
  <si>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</si>
  <si>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</si>
  <si>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</si>
  <si>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</si>
  <si>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</si>
  <si>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</si>
  <si>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</si>
  <si>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</si>
  <si>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</si>
  <si>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</si>
  <si>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</si>
  <si>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</si>
  <si>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</si>
  <si>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</si>
  <si>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</si>
  <si>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</si>
  <si>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</si>
  <si>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</si>
  <si>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</si>
  <si>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</si>
  <si>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</si>
  <si>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</si>
  <si>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</si>
  <si>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</si>
  <si>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</si>
  <si>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</si>
  <si>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</si>
  <si>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</si>
  <si>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</si>
  <si>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</si>
  <si>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</si>
  <si>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</si>
  <si>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</si>
  <si>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</si>
  <si>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</si>
  <si>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</si>
  <si>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</si>
  <si>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</si>
  <si>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</si>
  <si>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</si>
  <si>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</si>
  <si>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</si>
  <si>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</si>
  <si>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</si>
  <si>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</si>
  <si>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</si>
  <si>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</si>
  <si>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</si>
  <si>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</si>
  <si>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</si>
  <si>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</si>
  <si>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</si>
  <si>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</si>
  <si>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</si>
  <si>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</si>
  <si>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</si>
  <si>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</si>
  <si>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</si>
  <si>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</si>
  <si>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</si>
  <si>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</si>
  <si>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</si>
  <si>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</si>
  <si>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</si>
  <si>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</si>
  <si>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</si>
  <si>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</si>
  <si>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</si>
  <si>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</si>
  <si>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</si>
  <si>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</si>
  <si>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</si>
  <si>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</si>
  <si>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</si>
  <si>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</si>
  <si>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</si>
  <si>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</si>
  <si>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</si>
  <si>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</si>
  <si>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</si>
  <si>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</si>
  <si>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</si>
  <si>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</si>
  <si>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</si>
  <si>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</si>
  <si>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</si>
  <si>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</si>
  <si>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</si>
  <si>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</si>
  <si>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</si>
  <si>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</si>
  <si>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</si>
  <si>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</si>
  <si>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</si>
  <si>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</si>
  <si>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</si>
  <si>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</si>
  <si>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</si>
  <si>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</si>
  <si>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</si>
  <si>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</si>
  <si>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</si>
  <si>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</si>
  <si>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</si>
  <si>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</si>
  <si>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</si>
  <si>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</si>
  <si>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</si>
  <si>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</si>
  <si>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</si>
  <si>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</si>
  <si>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</si>
  <si>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</si>
  <si>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</si>
  <si>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</si>
  <si>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</si>
  <si>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</si>
  <si>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</si>
  <si>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</si>
  <si>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</si>
  <si>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</si>
  <si>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</si>
  <si>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</si>
  <si>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</si>
  <si>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</si>
  <si>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</si>
  <si>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</si>
  <si>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</si>
  <si>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</si>
  <si>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</si>
  <si>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</si>
  <si>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</si>
  <si>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</si>
  <si>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</si>
  <si>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</si>
  <si>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</si>
  <si>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</si>
  <si>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</si>
  <si>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</si>
  <si>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</si>
  <si>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</si>
  <si>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</si>
  <si>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</si>
  <si>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</si>
  <si>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</si>
  <si>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</si>
  <si>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</si>
  <si>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</si>
  <si>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</si>
  <si>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</si>
  <si>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</si>
  <si>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</si>
  <si>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</si>
  <si>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</si>
  <si>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</si>
  <si>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</si>
  <si>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</si>
  <si>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</si>
  <si>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</si>
  <si>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</si>
  <si>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</si>
  <si>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</si>
  <si>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</si>
  <si>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</si>
  <si>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</si>
  <si>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</si>
  <si>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</si>
  <si>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</si>
  <si>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</si>
  <si>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</si>
  <si>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</si>
  <si>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</si>
  <si>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</si>
  <si>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</si>
  <si>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</si>
  <si>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</si>
  <si>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</si>
  <si>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</si>
  <si>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</si>
  <si>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</si>
  <si>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</si>
  <si>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</si>
  <si>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</si>
  <si>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</si>
  <si>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</si>
  <si>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</si>
  <si>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</si>
  <si>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</si>
  <si>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</si>
  <si>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</si>
  <si>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</si>
  <si>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</si>
  <si>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</si>
  <si>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</si>
  <si>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</si>
  <si>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</si>
  <si>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</si>
  <si>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</si>
  <si>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</si>
  <si>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</si>
  <si>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</si>
  <si>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</si>
  <si>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</si>
  <si>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</si>
  <si>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</si>
  <si>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</si>
  <si>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</si>
  <si>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</si>
  <si>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</si>
  <si>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</si>
  <si>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</si>
  <si>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</si>
  <si>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</si>
  <si>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</si>
  <si>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</si>
  <si>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</si>
  <si>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</si>
  <si>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</si>
  <si>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</si>
  <si>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</si>
  <si>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</si>
  <si>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</si>
  <si>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</si>
  <si>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</si>
  <si>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</si>
  <si>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</si>
  <si>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</si>
  <si>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</si>
  <si>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</si>
  <si>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</si>
  <si>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</si>
  <si>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</si>
  <si>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</si>
  <si>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</si>
  <si>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</si>
  <si>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</si>
  <si>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</si>
  <si>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</si>
  <si>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</si>
  <si>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</si>
  <si>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</si>
  <si>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</si>
  <si>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</si>
  <si>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</si>
  <si>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</si>
  <si>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</si>
  <si>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</si>
  <si>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</si>
  <si>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</si>
  <si>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</si>
  <si>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</si>
  <si>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</si>
  <si>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</si>
  <si>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</si>
  <si>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</si>
  <si>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</si>
  <si>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</si>
  <si>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</si>
  <si>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</si>
  <si>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</si>
  <si>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</si>
  <si>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</si>
  <si>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</si>
  <si>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</si>
  <si>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</si>
  <si>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</si>
  <si>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</si>
  <si>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</si>
  <si>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</si>
  <si>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</si>
  <si>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</si>
  <si>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</si>
  <si>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</si>
  <si>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</si>
  <si>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</si>
  <si>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</si>
  <si>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</si>
  <si>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</si>
  <si>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</si>
  <si>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</si>
  <si>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</si>
  <si>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</si>
  <si>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</si>
  <si>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</si>
  <si>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</si>
  <si>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</si>
  <si>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</si>
  <si>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</si>
  <si>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</si>
  <si>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</si>
  <si>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</si>
  <si>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</si>
  <si>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</si>
  <si>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</si>
  <si>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</si>
  <si>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</si>
  <si>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</si>
  <si>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</si>
  <si>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</si>
  <si>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</si>
  <si>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</si>
  <si>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</si>
  <si>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</si>
  <si>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</si>
  <si>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</si>
  <si>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</si>
  <si>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</si>
  <si>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</si>
  <si>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</si>
  <si>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</si>
  <si>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</si>
  <si>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</si>
  <si>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</si>
  <si>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</si>
  <si>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</si>
  <si>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</si>
  <si>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</si>
  <si>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</si>
  <si>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</si>
  <si>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</si>
  <si>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</si>
  <si>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</si>
  <si>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</si>
  <si>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</si>
  <si>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</si>
  <si>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</si>
  <si>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</si>
  <si>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</si>
  <si>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</si>
  <si>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</si>
  <si>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</si>
  <si>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</si>
  <si>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</si>
  <si>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</si>
  <si>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</si>
  <si>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</si>
  <si>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</si>
  <si>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</si>
  <si>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</si>
  <si>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</si>
  <si>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</si>
  <si>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</si>
  <si>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</si>
  <si>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</si>
  <si>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</si>
  <si>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</si>
  <si>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</si>
  <si>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</si>
  <si>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</si>
  <si>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</si>
  <si>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</si>
  <si>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</si>
  <si>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</si>
  <si>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</si>
  <si>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</si>
  <si>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</si>
  <si>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</si>
  <si>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</si>
  <si>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</si>
  <si>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</si>
  <si>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</si>
  <si>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</si>
  <si>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</si>
  <si>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</si>
  <si>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</si>
  <si>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</si>
  <si>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</si>
  <si>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</si>
  <si>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</si>
  <si>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</si>
  <si>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</si>
  <si>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</si>
  <si>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</si>
  <si>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</si>
  <si>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</si>
  <si>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</si>
  <si>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</si>
  <si>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</si>
  <si>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</si>
  <si>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</si>
  <si>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</si>
  <si>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</si>
  <si>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</si>
  <si>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</si>
  <si>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</si>
  <si>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</si>
  <si>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</si>
  <si>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</si>
  <si>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</si>
  <si>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</si>
  <si>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</si>
  <si>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</si>
  <si>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</si>
  <si>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</si>
  <si>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</si>
  <si>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</si>
  <si>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</si>
  <si>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</si>
  <si>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</si>
  <si>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</si>
  <si>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</si>
  <si>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</si>
  <si>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</si>
  <si>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</si>
  <si>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</si>
  <si>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</si>
  <si>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</si>
  <si>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</si>
  <si>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</si>
  <si>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</si>
  <si>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</si>
  <si>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</si>
  <si>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</si>
  <si>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</si>
  <si>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</si>
  <si>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</si>
  <si>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</si>
  <si>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</si>
  <si>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</si>
  <si>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</si>
  <si>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</si>
  <si>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</si>
  <si>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</si>
  <si>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</si>
  <si>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</si>
  <si>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</si>
  <si>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</si>
  <si>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</si>
  <si>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</si>
  <si>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</si>
  <si>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</si>
  <si>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</si>
  <si>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</si>
  <si>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</si>
  <si>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</si>
  <si>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</si>
  <si>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</si>
  <si>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</si>
  <si>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</si>
  <si>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</si>
  <si>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</si>
  <si>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</si>
  <si>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</si>
  <si>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</si>
  <si>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</si>
  <si>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</si>
  <si>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</si>
  <si>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</si>
  <si>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</si>
  <si>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</si>
  <si>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</si>
  <si>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</si>
  <si>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</si>
  <si>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</si>
  <si>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</si>
  <si>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</si>
  <si>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</si>
  <si>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</si>
  <si>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</si>
  <si>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</si>
  <si>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</si>
  <si>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</si>
  <si>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</si>
  <si>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</si>
  <si>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</si>
  <si>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</si>
  <si>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</si>
  <si>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</si>
  <si>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</si>
  <si>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</si>
  <si>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</si>
  <si>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</si>
  <si>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</si>
  <si>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</si>
  <si>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</si>
  <si>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</si>
  <si>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</si>
  <si>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</si>
  <si>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</si>
  <si>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</si>
  <si>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</si>
  <si>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</si>
  <si>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</si>
  <si>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</si>
  <si>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</si>
  <si>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</si>
  <si>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</si>
  <si>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</si>
  <si>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</si>
  <si>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</si>
  <si>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</si>
  <si>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</si>
  <si>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</si>
  <si>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</si>
  <si>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</si>
  <si>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</si>
  <si>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</si>
  <si>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</si>
  <si>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</si>
  <si>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</si>
  <si>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</si>
  <si>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</si>
  <si>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</si>
  <si>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</si>
  <si>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</si>
  <si>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</si>
  <si>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</si>
  <si>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</si>
  <si>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</si>
  <si>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</si>
  <si>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</si>
  <si>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</si>
  <si>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</si>
  <si>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</si>
  <si>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</si>
  <si>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</si>
  <si>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</si>
  <si>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</si>
  <si>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</si>
  <si>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</si>
  <si>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</si>
  <si>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</si>
  <si>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</si>
  <si>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</si>
  <si>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</si>
  <si>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</si>
  <si>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</si>
  <si>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</si>
  <si>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</si>
  <si>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</si>
  <si>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</si>
  <si>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</si>
  <si>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</si>
  <si>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</si>
  <si>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</si>
  <si>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</si>
  <si>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</si>
  <si>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</si>
  <si>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</si>
  <si>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</si>
  <si>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</si>
  <si>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</si>
  <si>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</si>
  <si>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</si>
  <si>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</si>
  <si>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</si>
  <si>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</si>
  <si>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</si>
  <si>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</si>
  <si>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</si>
  <si>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</si>
  <si>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</si>
  <si>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</si>
  <si>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</si>
  <si>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</si>
  <si>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</si>
  <si>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</si>
  <si>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</si>
  <si>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</si>
  <si>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</si>
  <si>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</si>
  <si>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</si>
  <si>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</si>
  <si>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</si>
  <si>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</si>
  <si>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</si>
  <si>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</si>
  <si>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</si>
  <si>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</si>
  <si>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</si>
  <si>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</si>
  <si>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</si>
  <si>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</si>
  <si>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</si>
  <si>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</si>
  <si>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</si>
  <si>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</si>
  <si>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</si>
  <si>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</si>
  <si>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</si>
  <si>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</si>
  <si>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</si>
  <si>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</si>
  <si>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</si>
  <si>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</si>
  <si>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</si>
  <si>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</si>
  <si>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</si>
  <si>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</si>
  <si>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</si>
  <si>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</si>
  <si>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</si>
  <si>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</si>
  <si>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</si>
  <si>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</si>
  <si>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</si>
  <si>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</si>
  <si>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</si>
  <si>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</si>
  <si>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</si>
  <si>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</si>
  <si>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</si>
  <si>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</si>
  <si>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</si>
  <si>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</si>
  <si>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</si>
  <si>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</si>
  <si>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</si>
  <si>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</si>
  <si>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</si>
  <si>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</si>
  <si>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</si>
  <si>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</si>
  <si>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</si>
  <si>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</si>
  <si>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</si>
  <si>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</si>
  <si>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</si>
  <si>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</si>
  <si>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</si>
  <si>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</si>
  <si>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</si>
  <si>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</si>
  <si>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</si>
  <si>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</si>
  <si>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</si>
  <si>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</si>
  <si>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</si>
  <si>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</si>
  <si>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</si>
  <si>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</si>
  <si>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</si>
  <si>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</si>
  <si>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</si>
  <si>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</si>
  <si>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</si>
  <si>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</si>
  <si>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</si>
  <si>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</si>
  <si>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</si>
  <si>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</si>
  <si>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</si>
  <si>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</si>
  <si>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</si>
  <si>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</si>
  <si>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</si>
  <si>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</si>
  <si>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</si>
  <si>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</si>
  <si>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</si>
  <si>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</si>
  <si>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</si>
  <si>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</si>
  <si>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</si>
  <si>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</si>
  <si>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</si>
  <si>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</si>
  <si>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</si>
  <si>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</si>
  <si>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</si>
  <si>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</si>
  <si>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</si>
  <si>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</si>
  <si>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</si>
  <si>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</si>
  <si>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</si>
  <si>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</si>
  <si>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</si>
  <si>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</si>
  <si>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</si>
  <si>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</si>
  <si>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</si>
  <si>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</si>
  <si>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</si>
  <si>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</si>
  <si>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</si>
  <si>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</si>
  <si>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</si>
  <si>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</si>
  <si>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</si>
  <si>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</si>
  <si>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</si>
  <si>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</si>
  <si>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</si>
  <si>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</si>
  <si>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</si>
  <si>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</si>
  <si>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</si>
  <si>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</si>
  <si>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</si>
  <si>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</si>
  <si>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</si>
  <si>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</si>
  <si>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</si>
  <si>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</si>
  <si>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</si>
  <si>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</si>
  <si>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</si>
  <si>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</si>
  <si>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</si>
  <si>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</si>
  <si>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</si>
  <si>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</si>
  <si>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</si>
  <si>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</si>
  <si>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</si>
  <si>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</si>
  <si>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</si>
  <si>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</si>
  <si>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</si>
  <si>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</si>
  <si>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</si>
  <si>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</si>
  <si>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</si>
  <si>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</si>
  <si>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</si>
  <si>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</si>
  <si>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</si>
  <si>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</si>
  <si>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</si>
  <si>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</si>
  <si>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</si>
  <si>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</si>
  <si>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</si>
  <si>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</si>
  <si>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</si>
  <si>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</si>
  <si>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</si>
  <si>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</si>
  <si>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</si>
  <si>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</si>
  <si>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</si>
  <si>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</si>
  <si>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</si>
  <si>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</si>
  <si>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</si>
  <si>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</si>
  <si>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</si>
  <si>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</si>
  <si>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</si>
  <si>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</si>
  <si>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</si>
  <si>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</si>
  <si>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</si>
  <si>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</si>
  <si>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</si>
  <si>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</si>
  <si>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</si>
  <si>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</si>
  <si>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</si>
  <si>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</si>
  <si>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</si>
  <si>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</si>
  <si>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</si>
  <si>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</si>
  <si>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</si>
  <si>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</si>
  <si>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</si>
  <si>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</si>
  <si>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</si>
  <si>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</si>
  <si>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</si>
  <si>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</si>
  <si>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</si>
  <si>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</si>
  <si>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</si>
  <si>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</si>
  <si>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</si>
  <si>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</si>
  <si>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</si>
  <si>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</si>
  <si>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</si>
  <si>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</si>
  <si>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</si>
  <si>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</si>
  <si>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</si>
  <si>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</si>
  <si>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</si>
  <si>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</si>
  <si>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</si>
  <si>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</si>
  <si>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</si>
  <si>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</si>
  <si>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</si>
  <si>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</si>
  <si>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</si>
  <si>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</si>
  <si>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</si>
  <si>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</si>
  <si>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</si>
  <si>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</si>
  <si>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</si>
  <si>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</si>
  <si>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</si>
  <si>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</si>
  <si>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</si>
  <si>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</si>
  <si>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</si>
  <si>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</si>
  <si>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</si>
  <si>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</si>
  <si>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</si>
  <si>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</si>
  <si>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</si>
  <si>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</si>
  <si>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</si>
  <si>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</si>
  <si>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</si>
  <si>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</si>
  <si>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</si>
  <si>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</si>
  <si>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</si>
  <si>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</si>
  <si>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</si>
  <si>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</si>
  <si>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</si>
  <si>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</si>
  <si>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</si>
  <si>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</si>
  <si>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</si>
  <si>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</si>
  <si>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</si>
  <si>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</si>
  <si>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</si>
  <si>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</si>
  <si>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</si>
  <si>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</si>
  <si>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</si>
  <si>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</si>
  <si>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</si>
  <si>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</si>
  <si>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</si>
  <si>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</si>
  <si>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</si>
  <si>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</si>
  <si>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</si>
  <si>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</si>
  <si>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</si>
  <si>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</si>
  <si>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</si>
  <si>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</si>
  <si>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</si>
  <si>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</si>
  <si>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</si>
  <si>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</si>
  <si>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</si>
  <si>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</si>
  <si>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</si>
  <si>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</si>
  <si>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</si>
  <si>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</si>
  <si>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</si>
  <si>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</si>
  <si>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</si>
  <si>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</si>
  <si>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</si>
  <si>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</si>
  <si>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</si>
  <si>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</si>
  <si>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</si>
  <si>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</si>
  <si>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</si>
  <si>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</si>
  <si>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</si>
  <si>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</si>
  <si>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</si>
  <si>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</si>
  <si>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</si>
  <si>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</si>
  <si>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</si>
  <si>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</si>
  <si>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</si>
  <si>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</si>
  <si>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</si>
  <si>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</si>
  <si>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</si>
  <si>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</si>
  <si>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</si>
  <si>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</si>
  <si>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</si>
  <si>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</si>
  <si>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</si>
  <si>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</si>
  <si>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</si>
  <si>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</si>
  <si>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</si>
  <si>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</si>
  <si>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</si>
  <si>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</si>
  <si>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</si>
  <si>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</si>
  <si>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</si>
  <si>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</si>
  <si>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</si>
  <si>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</si>
  <si>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</si>
  <si>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</si>
  <si>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</si>
  <si>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</si>
  <si>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</si>
  <si>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</si>
  <si>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</si>
  <si>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</si>
  <si>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</si>
  <si>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</si>
  <si>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</si>
  <si>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</si>
  <si>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</si>
  <si>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</si>
  <si>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</si>
  <si>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</si>
  <si>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</si>
  <si>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</si>
  <si>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</si>
  <si>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</si>
  <si>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</si>
  <si>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</si>
  <si>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</si>
  <si>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</si>
  <si>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</si>
  <si>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</si>
  <si>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</si>
  <si>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</si>
  <si>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</si>
  <si>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</si>
  <si>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</si>
  <si>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</si>
  <si>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</si>
  <si>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</si>
  <si>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</si>
  <si>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</si>
  <si>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</si>
  <si>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</si>
  <si>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</si>
  <si>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</si>
  <si>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</si>
  <si>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</si>
  <si>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</si>
  <si>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</si>
  <si>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</si>
  <si>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</si>
  <si>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</si>
  <si>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</si>
  <si>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</si>
  <si>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</si>
  <si>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</si>
  <si>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</si>
  <si>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</si>
  <si>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</si>
  <si>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</si>
  <si>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</si>
  <si>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</si>
  <si>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</si>
  <si>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</si>
  <si>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</si>
  <si>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</si>
  <si>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</si>
  <si>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</si>
  <si>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</si>
  <si>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</si>
  <si>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</si>
  <si>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</si>
  <si>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</si>
  <si>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</si>
  <si>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</si>
  <si>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</si>
  <si>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</si>
  <si>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</si>
  <si>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</si>
  <si>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</si>
  <si>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</si>
  <si>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</si>
  <si>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</si>
  <si>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</si>
  <si>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</si>
  <si>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</si>
  <si>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</si>
  <si>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</si>
  <si>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</si>
  <si>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</si>
  <si>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</si>
  <si>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</si>
  <si>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</si>
  <si>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</si>
  <si>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</si>
  <si>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</si>
  <si>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</si>
  <si>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</si>
  <si>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</si>
  <si>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</si>
  <si>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</si>
  <si>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</si>
  <si>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</si>
  <si>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</si>
  <si>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</si>
  <si>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</si>
  <si>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</si>
  <si>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</si>
  <si>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</si>
  <si>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</si>
  <si>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</si>
  <si>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</si>
  <si>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</si>
  <si>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</si>
  <si>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</si>
  <si>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</si>
  <si>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</si>
  <si>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</si>
  <si>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</si>
  <si>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</si>
  <si>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</si>
  <si>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</si>
  <si>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</si>
  <si>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</si>
  <si>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</si>
  <si>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</si>
  <si>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</si>
  <si>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</si>
  <si>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</si>
  <si>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</si>
  <si>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</si>
  <si>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</si>
  <si>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</si>
  <si>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</si>
  <si>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</si>
  <si>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</si>
  <si>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</si>
  <si>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</si>
  <si>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</si>
  <si>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</si>
  <si>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</si>
  <si>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</si>
  <si>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</si>
  <si>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</si>
  <si>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</si>
  <si>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</si>
  <si>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</si>
  <si>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</si>
  <si>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</si>
  <si>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</si>
  <si>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</si>
  <si>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</si>
  <si>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</si>
  <si>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</si>
  <si>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</si>
  <si>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</si>
  <si>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</si>
  <si>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</si>
  <si>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</si>
  <si>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</si>
  <si>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</si>
  <si>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</si>
  <si>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</si>
  <si>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</si>
  <si>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</si>
  <si>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</si>
  <si>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</si>
  <si>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</si>
  <si>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</si>
  <si>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</si>
  <si>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</si>
  <si>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</si>
  <si>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</si>
  <si>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</si>
  <si>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</si>
  <si>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</si>
  <si>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</si>
  <si>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</si>
  <si>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</si>
  <si>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</si>
  <si>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</si>
  <si>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</si>
  <si>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</si>
  <si>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</si>
  <si>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</si>
  <si>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</si>
  <si>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</si>
  <si>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</si>
  <si>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</si>
  <si>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</si>
  <si>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</si>
  <si>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</si>
  <si>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</si>
  <si>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</si>
  <si>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</si>
  <si>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</si>
  <si>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</si>
  <si>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</si>
  <si>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</si>
  <si>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</si>
  <si>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</si>
  <si>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</si>
  <si>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</si>
  <si>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</si>
  <si>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</si>
  <si>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</si>
  <si>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</si>
  <si>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</si>
  <si>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</si>
  <si>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</si>
  <si>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</si>
  <si>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</si>
  <si>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</si>
  <si>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</si>
  <si>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</si>
  <si>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</si>
  <si>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</si>
  <si>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</si>
  <si>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</si>
  <si>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</si>
  <si>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</si>
  <si>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</si>
  <si>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</si>
  <si>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</si>
  <si>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</si>
  <si>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</si>
  <si>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</si>
  <si>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</si>
  <si>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</si>
  <si>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</si>
  <si>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</si>
  <si>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</si>
  <si>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</si>
  <si>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</si>
  <si>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</si>
  <si>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</si>
  <si>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</si>
  <si>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</si>
  <si>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</si>
  <si>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</si>
  <si>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</si>
  <si>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</si>
  <si>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</si>
  <si>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</si>
  <si>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</si>
  <si>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</si>
  <si>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</si>
  <si>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</si>
  <si>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</si>
  <si>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</si>
  <si>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</si>
  <si>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</si>
  <si>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</si>
  <si>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</si>
  <si>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</si>
  <si>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</si>
  <si>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</si>
  <si>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</si>
  <si>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</si>
  <si>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</si>
  <si>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</si>
  <si>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</si>
  <si>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</si>
  <si>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</si>
  <si>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</si>
  <si>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</si>
  <si>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</si>
  <si>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</si>
  <si>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</si>
  <si>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</si>
  <si>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</si>
  <si>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</si>
  <si>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</si>
  <si>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</si>
  <si>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</si>
  <si>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</si>
  <si>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</si>
  <si>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</si>
  <si>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</si>
  <si>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</si>
  <si>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</si>
  <si>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</si>
  <si>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</si>
  <si>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</si>
  <si>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</si>
  <si>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</si>
  <si>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</si>
  <si>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</si>
  <si>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</si>
  <si>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</si>
  <si>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</si>
  <si>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</si>
  <si>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</si>
  <si>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</si>
  <si>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</si>
  <si>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</si>
  <si>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</si>
  <si>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</si>
  <si>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</si>
  <si>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</si>
  <si>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</si>
  <si>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</si>
  <si>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</si>
  <si>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</si>
  <si>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</si>
  <si>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</si>
  <si>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</si>
  <si>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</si>
  <si>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</si>
  <si>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</si>
  <si>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</si>
  <si>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</si>
  <si>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</si>
  <si>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</si>
  <si>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</si>
  <si>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</si>
  <si>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</si>
  <si>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</si>
  <si>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</si>
  <si>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</si>
  <si>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</si>
  <si>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</si>
  <si>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</si>
  <si>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</si>
  <si>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</si>
  <si>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</si>
  <si>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</si>
  <si>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</si>
  <si>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</si>
  <si>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</si>
  <si>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</si>
  <si>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</si>
  <si>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</si>
  <si>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</si>
  <si>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</si>
  <si>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</si>
  <si>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</si>
  <si>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</si>
  <si>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</si>
  <si>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</si>
  <si>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</si>
  <si>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</si>
  <si>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</si>
  <si>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</si>
  <si>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</si>
  <si>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</si>
  <si>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</si>
  <si>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</si>
  <si>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</si>
  <si>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</si>
  <si>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</si>
  <si>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</si>
  <si>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</si>
  <si>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</si>
  <si>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</si>
  <si>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</si>
  <si>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</si>
  <si>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</si>
  <si>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</si>
  <si>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</si>
  <si>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</si>
  <si>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</si>
  <si>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</si>
  <si>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</si>
  <si>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</si>
  <si>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</si>
  <si>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</si>
  <si>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</si>
  <si>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</si>
  <si>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</si>
  <si>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</si>
  <si>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</si>
  <si>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</si>
  <si>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</si>
  <si>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</si>
  <si>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</si>
  <si>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</si>
  <si>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</si>
  <si>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</si>
  <si>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</si>
  <si>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</si>
  <si>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</si>
  <si>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</si>
  <si>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</si>
  <si>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</si>
  <si>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</si>
  <si>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</si>
  <si>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</si>
  <si>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</si>
  <si>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</si>
  <si>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</si>
  <si>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</si>
  <si>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</si>
  <si>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</si>
  <si>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</si>
  <si>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</si>
  <si>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</si>
  <si>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</si>
  <si>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</si>
  <si>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</si>
  <si>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</si>
  <si>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</si>
  <si>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</si>
  <si>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</si>
  <si>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</si>
  <si>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</si>
  <si>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</si>
  <si>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</si>
  <si>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</si>
  <si>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</si>
  <si>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</si>
  <si>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</si>
  <si>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</si>
  <si>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</si>
  <si>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</si>
  <si>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</si>
  <si>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</si>
  <si>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</si>
  <si>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</si>
  <si>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</si>
  <si>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</si>
  <si>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</si>
  <si>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</si>
  <si>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</si>
  <si>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</si>
  <si>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</si>
  <si>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</si>
  <si>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</si>
  <si>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</si>
  <si>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</si>
  <si>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</si>
  <si>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</si>
  <si>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</si>
  <si>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</si>
  <si>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</si>
  <si>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</si>
  <si>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</si>
  <si>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</si>
  <si>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</si>
  <si>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</si>
  <si>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</si>
  <si>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</si>
  <si>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</si>
  <si>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</si>
  <si>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</si>
  <si>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</si>
  <si>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</si>
  <si>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</si>
  <si>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</si>
  <si>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</si>
  <si>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</si>
  <si>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</si>
  <si>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</si>
  <si>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</si>
  <si>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</si>
  <si>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</si>
  <si>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</si>
  <si>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</si>
  <si>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</si>
  <si>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</si>
  <si>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</si>
  <si>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</si>
  <si>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</si>
  <si>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</si>
  <si>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</si>
  <si>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</si>
  <si>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</si>
  <si>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</si>
  <si>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</si>
  <si>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</si>
  <si>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</si>
  <si>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</si>
  <si>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</si>
  <si>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</si>
  <si>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</si>
  <si>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</si>
  <si>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</si>
  <si>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</si>
  <si>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</si>
  <si>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</si>
  <si>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</si>
  <si>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</si>
  <si>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</si>
  <si>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</si>
  <si>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</si>
  <si>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</si>
  <si>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</si>
  <si>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</si>
  <si>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</si>
  <si>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</si>
  <si>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</si>
  <si>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</si>
  <si>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</si>
  <si>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</si>
  <si>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</si>
  <si>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</si>
  <si>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</si>
  <si>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</si>
  <si>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</si>
  <si>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</si>
  <si>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</si>
  <si>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</si>
  <si>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</si>
  <si>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</si>
  <si>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</si>
  <si>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</si>
  <si>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</si>
  <si>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</si>
  <si>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</si>
  <si>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</si>
  <si>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</si>
  <si>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</si>
  <si>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</si>
  <si>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</si>
  <si>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</si>
  <si>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</si>
  <si>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</si>
  <si>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</si>
  <si>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</si>
  <si>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</si>
  <si>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</si>
  <si>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</si>
  <si>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</si>
  <si>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</si>
  <si>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</si>
  <si>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</si>
  <si>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</si>
  <si>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</si>
  <si>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</si>
  <si>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</si>
  <si>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</si>
  <si>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</si>
  <si>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</si>
  <si>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</si>
  <si>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</si>
  <si>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</si>
  <si>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</si>
  <si>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</si>
  <si>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</si>
  <si>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</si>
  <si>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</si>
  <si>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</si>
  <si>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</si>
  <si>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</si>
  <si>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</si>
  <si>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</si>
  <si>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</si>
  <si>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</si>
  <si>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</si>
  <si>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</si>
  <si>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</si>
  <si>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</si>
  <si>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</si>
  <si>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</si>
  <si>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</si>
  <si>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</si>
  <si>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</si>
  <si>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</si>
  <si>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</si>
  <si>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</si>
  <si>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</si>
  <si>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</si>
  <si>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</si>
  <si>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</si>
  <si>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</si>
  <si>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</si>
  <si>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</si>
  <si>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</si>
  <si>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</si>
  <si>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</si>
  <si>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</si>
  <si>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</si>
  <si>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</si>
  <si>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</si>
  <si>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</si>
  <si>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</si>
  <si>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</si>
  <si>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</si>
  <si>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</si>
  <si>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</si>
  <si>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</si>
  <si>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</si>
  <si>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</si>
  <si>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</si>
  <si>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</si>
  <si>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</si>
  <si>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</si>
  <si>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</si>
  <si>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</si>
  <si>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</si>
  <si>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</si>
  <si>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</si>
  <si>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</si>
  <si>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</si>
  <si>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</si>
  <si>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</si>
  <si>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</si>
  <si>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</si>
  <si>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</si>
  <si>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</si>
  <si>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</si>
  <si>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</si>
  <si>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</si>
  <si>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</si>
  <si>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</si>
  <si>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</si>
  <si>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</si>
  <si>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</si>
  <si>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</si>
  <si>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</si>
  <si>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</si>
  <si>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</si>
  <si>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</si>
  <si>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</si>
  <si>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</si>
  <si>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</si>
  <si>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</si>
  <si>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</si>
  <si>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</si>
  <si>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</si>
  <si>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</si>
  <si>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</si>
  <si>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</si>
  <si>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</si>
  <si>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</si>
  <si>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</si>
  <si>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</si>
  <si>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</si>
  <si>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</si>
  <si>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</si>
  <si>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</si>
  <si>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</si>
  <si>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</si>
  <si>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</si>
  <si>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</si>
  <si>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</si>
  <si>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</si>
  <si>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</si>
  <si>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</si>
  <si>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</si>
  <si>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</si>
  <si>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</si>
  <si>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</si>
  <si>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</si>
  <si>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</si>
  <si>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</si>
  <si>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</si>
  <si>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</si>
  <si>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</si>
  <si>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</si>
  <si>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</si>
  <si>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</si>
  <si>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</si>
  <si>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</si>
  <si>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</si>
  <si>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</si>
  <si>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</si>
  <si>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</si>
  <si>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</si>
  <si>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</si>
  <si>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</si>
  <si>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</si>
  <si>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</si>
  <si>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</si>
  <si>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</si>
  <si>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</si>
  <si>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</si>
  <si>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</si>
  <si>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</si>
  <si>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</si>
  <si>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</si>
  <si>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</si>
  <si>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</si>
  <si>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</si>
  <si>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</si>
  <si>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</si>
  <si>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</si>
  <si>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</si>
  <si>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</si>
  <si>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</si>
  <si>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</si>
  <si>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</si>
  <si>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</si>
  <si>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</si>
  <si>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</si>
  <si>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</si>
  <si>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</si>
  <si>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</si>
  <si>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</si>
  <si>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</si>
  <si>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</si>
  <si>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</si>
  <si>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</si>
  <si>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</si>
  <si>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</si>
  <si>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</si>
  <si>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</si>
  <si>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</si>
  <si>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</si>
  <si>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</si>
  <si>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</si>
  <si>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</si>
  <si>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</si>
  <si>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</si>
  <si>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</si>
  <si>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</si>
  <si>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</si>
  <si>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</si>
  <si>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</si>
  <si>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</si>
  <si>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</si>
  <si>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</si>
  <si>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</si>
  <si>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</si>
  <si>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</si>
  <si>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</si>
  <si>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</si>
  <si>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</si>
  <si>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</si>
  <si>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</si>
  <si>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</si>
  <si>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</si>
  <si>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</si>
  <si>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</si>
  <si>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</si>
  <si>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</si>
  <si>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</si>
  <si>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</si>
  <si>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</si>
  <si>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</si>
  <si>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</si>
  <si>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</si>
  <si>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</si>
  <si>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</si>
  <si>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</si>
  <si>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</si>
  <si>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</si>
  <si>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</si>
  <si>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</si>
  <si>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</si>
  <si>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</si>
  <si>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</si>
  <si>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</si>
  <si>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</si>
  <si>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</si>
  <si>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</si>
  <si>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</si>
  <si>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</si>
  <si>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</si>
  <si>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</si>
  <si>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</si>
  <si>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</si>
  <si>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</si>
  <si>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</si>
  <si>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</si>
  <si>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</si>
  <si>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</si>
  <si>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</si>
  <si>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</si>
  <si>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</si>
  <si>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</si>
  <si>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</si>
  <si>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</si>
  <si>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</si>
  <si>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</si>
  <si>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</si>
  <si>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</si>
  <si>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</si>
  <si>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</si>
  <si>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</si>
  <si>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</si>
  <si>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</si>
  <si>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</si>
  <si>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</si>
  <si>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</si>
  <si>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</si>
  <si>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</si>
  <si>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</si>
  <si>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</si>
  <si>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</si>
  <si>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</si>
  <si>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</si>
  <si>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</si>
  <si>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</si>
  <si>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</si>
  <si>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</si>
  <si>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</si>
  <si>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</si>
  <si>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</si>
  <si>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</si>
  <si>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</si>
  <si>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</si>
  <si>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</si>
  <si>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</si>
  <si>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</si>
  <si>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</si>
  <si>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</si>
  <si>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</si>
  <si>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</si>
  <si>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</si>
  <si>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</si>
  <si>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</si>
  <si>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</si>
  <si>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</si>
  <si>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</si>
  <si>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</si>
  <si>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</si>
  <si>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</si>
  <si>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</si>
  <si>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</si>
  <si>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</si>
  <si>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</si>
  <si>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</si>
  <si>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</si>
  <si>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</si>
  <si>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</si>
  <si>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</si>
  <si>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</si>
  <si>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</si>
  <si>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</si>
  <si>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</si>
  <si>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</si>
  <si>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</si>
  <si>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</si>
  <si>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</si>
  <si>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</si>
  <si>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</si>
  <si>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</si>
  <si>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</si>
  <si>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</si>
  <si>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</si>
  <si>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</si>
  <si>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</si>
  <si>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</si>
  <si>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</si>
  <si>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</si>
  <si>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</si>
  <si>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</si>
  <si>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</si>
  <si>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</si>
  <si>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</si>
  <si>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</si>
  <si>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</si>
  <si>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</si>
  <si>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</si>
  <si>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</si>
  <si>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</si>
  <si>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</si>
  <si>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</si>
  <si>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</si>
  <si>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</si>
  <si>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</si>
  <si>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</si>
  <si>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</si>
  <si>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</si>
  <si>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</si>
  <si>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</si>
  <si>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</si>
  <si>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</si>
  <si>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</si>
  <si>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</si>
  <si>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</si>
  <si>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</si>
  <si>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</si>
  <si>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</si>
  <si>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</si>
  <si>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</si>
  <si>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</si>
  <si>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</si>
  <si>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</si>
  <si>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</si>
  <si>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</si>
  <si>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</si>
  <si>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</si>
  <si>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</si>
  <si>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</si>
  <si>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</si>
  <si>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</si>
  <si>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</si>
  <si>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</si>
  <si>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</si>
  <si>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</si>
  <si>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</si>
  <si>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</si>
  <si>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</si>
  <si>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</si>
  <si>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</si>
  <si>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</si>
  <si>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</si>
  <si>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</si>
  <si>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</si>
  <si>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</si>
  <si>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</si>
  <si>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</si>
  <si>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</si>
  <si>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</si>
  <si>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</si>
  <si>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</si>
  <si>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</si>
  <si>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</si>
  <si>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</si>
  <si>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</si>
  <si>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</si>
  <si>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</si>
  <si>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</si>
  <si>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</si>
  <si>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</si>
  <si>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</si>
  <si>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</si>
  <si>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</si>
  <si>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</si>
  <si>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</si>
  <si>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</si>
  <si>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</si>
  <si>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</si>
  <si>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</si>
  <si>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</si>
  <si>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</si>
  <si>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</si>
  <si>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</si>
  <si>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</si>
  <si>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</si>
  <si>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</si>
  <si>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</si>
  <si>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</si>
  <si>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</si>
  <si>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</si>
  <si>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</si>
  <si>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</si>
  <si>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</si>
  <si>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</si>
  <si>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</si>
  <si>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</si>
  <si>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</si>
  <si>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</si>
  <si>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</si>
  <si>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</si>
  <si>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</si>
  <si>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</si>
  <si>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</si>
  <si>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</si>
  <si>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</si>
  <si>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</si>
  <si>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</si>
  <si>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</si>
  <si>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</si>
  <si>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</si>
  <si>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</si>
  <si>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</si>
  <si>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</si>
  <si>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</si>
  <si>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</si>
  <si>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</si>
  <si>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</si>
  <si>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</si>
  <si>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</si>
  <si>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</si>
  <si>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</si>
  <si>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</si>
  <si>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</si>
  <si>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</si>
  <si>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</si>
  <si>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</si>
  <si>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</si>
  <si>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</si>
  <si>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</si>
  <si>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</si>
  <si>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</si>
  <si>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</si>
  <si>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</si>
  <si>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</si>
  <si>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</si>
  <si>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</si>
  <si>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</si>
  <si>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</si>
  <si>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</si>
  <si>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</si>
  <si>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</si>
  <si>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</si>
  <si>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</si>
  <si>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</si>
  <si>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</si>
  <si>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</si>
  <si>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</si>
  <si>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</si>
  <si>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</si>
  <si>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</si>
  <si>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</si>
  <si>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</si>
  <si>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</si>
  <si>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</si>
  <si>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</si>
  <si>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</si>
  <si>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</si>
  <si>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</si>
  <si>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</si>
  <si>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</si>
  <si>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</si>
  <si>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</si>
  <si>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</si>
  <si>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</si>
  <si>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</si>
  <si>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</si>
  <si>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</si>
  <si>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</si>
  <si>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</si>
  <si>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</si>
  <si>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</si>
  <si>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</si>
  <si>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</si>
  <si>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</si>
  <si>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</si>
  <si>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</si>
  <si>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</si>
  <si>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</si>
  <si>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</si>
  <si>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</si>
  <si>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</si>
  <si>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</si>
  <si>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</si>
  <si>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</si>
  <si>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</si>
  <si>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</si>
  <si>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</si>
  <si>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</si>
  <si>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</si>
  <si>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</si>
  <si>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</si>
  <si>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</si>
  <si>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</si>
  <si>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</si>
  <si>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</si>
  <si>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</si>
  <si>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</si>
  <si>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</si>
  <si>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</si>
  <si>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</si>
  <si>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</si>
  <si>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</si>
  <si>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</si>
  <si>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</si>
  <si>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</si>
  <si>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</si>
  <si>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</si>
  <si>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</si>
  <si>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</si>
  <si>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</si>
  <si>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</si>
  <si>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</si>
  <si>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</si>
  <si>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</si>
  <si>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</si>
  <si>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</si>
  <si>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</si>
  <si>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</si>
  <si>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</si>
  <si>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</si>
  <si>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</si>
  <si>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</si>
  <si>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</si>
  <si>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</si>
  <si>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</si>
  <si>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</si>
  <si>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</si>
  <si>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</si>
  <si>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</si>
  <si>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</si>
  <si>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</si>
  <si>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</si>
  <si>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</si>
  <si>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</si>
  <si>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</si>
  <si>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</si>
  <si>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</si>
  <si>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</si>
  <si>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</si>
  <si>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</si>
  <si>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</si>
  <si>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</si>
  <si>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</si>
  <si>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</si>
  <si>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</si>
  <si>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</si>
  <si>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</si>
  <si>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</si>
  <si>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</si>
  <si>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</si>
  <si>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</si>
  <si>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</si>
  <si>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</si>
  <si>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</si>
  <si>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</si>
  <si>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</si>
  <si>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</si>
  <si>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</si>
  <si>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</si>
  <si>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</si>
  <si>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</si>
  <si>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</si>
  <si>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</si>
  <si>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</si>
  <si>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</si>
  <si>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</si>
  <si>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</si>
  <si>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</si>
  <si>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</si>
  <si>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</si>
  <si>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</si>
  <si>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</si>
  <si>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</si>
  <si>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</si>
  <si>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</si>
  <si>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</si>
  <si>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</si>
  <si>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</si>
  <si>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</si>
  <si>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</si>
  <si>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</si>
  <si>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</si>
  <si>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</si>
  <si>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</si>
  <si>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</si>
  <si>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</si>
  <si>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</si>
  <si>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</si>
  <si>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</si>
  <si>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</si>
  <si>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</si>
  <si>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</si>
  <si>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</si>
  <si>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</si>
  <si>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</si>
  <si>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</si>
  <si>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</si>
  <si>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</si>
  <si>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</si>
  <si>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</si>
  <si>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</si>
  <si>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</si>
  <si>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</si>
  <si>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</si>
  <si>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</si>
  <si>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</si>
  <si>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</si>
  <si>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</si>
  <si>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</si>
  <si>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</si>
  <si>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</si>
  <si>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</si>
  <si>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</si>
  <si>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</si>
  <si>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</si>
  <si>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</si>
  <si>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</si>
  <si>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</si>
  <si>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</si>
  <si>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</si>
  <si>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</si>
  <si>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</si>
  <si>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</si>
  <si>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</si>
  <si>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</si>
  <si>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</si>
  <si>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</si>
  <si>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</si>
  <si>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</si>
  <si>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</si>
  <si>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</si>
  <si>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</si>
  <si>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</si>
  <si>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</si>
  <si>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</si>
  <si>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</si>
  <si>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</si>
  <si>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</si>
  <si>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</si>
  <si>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</si>
  <si>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</si>
  <si>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</si>
  <si>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</si>
  <si>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</si>
  <si>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</si>
  <si>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</si>
  <si>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</si>
  <si>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</si>
  <si>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</si>
  <si>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</si>
  <si>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</si>
  <si>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</si>
  <si>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</si>
  <si>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</si>
  <si>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</si>
  <si>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</si>
  <si>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</si>
  <si>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</si>
  <si>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</si>
  <si>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</si>
  <si>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</si>
  <si>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</si>
  <si>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</si>
  <si>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</si>
  <si>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</si>
  <si>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</si>
  <si>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</si>
  <si>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</si>
  <si>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</si>
  <si>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</si>
  <si>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</si>
  <si>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</si>
  <si>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</si>
  <si>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</si>
  <si>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</si>
  <si>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</si>
  <si>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</si>
  <si>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</si>
  <si>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</si>
  <si>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</si>
  <si>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</si>
  <si>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</si>
  <si>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</si>
  <si>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</si>
  <si>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</si>
  <si>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</si>
  <si>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</si>
  <si>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</si>
  <si>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</si>
  <si>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</si>
  <si>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</si>
  <si>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</si>
  <si>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</si>
  <si>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</si>
  <si>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</si>
  <si>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</si>
  <si>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</si>
  <si>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</si>
  <si>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</si>
  <si>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</si>
  <si>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</si>
  <si>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</si>
  <si>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</si>
  <si>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</si>
  <si>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</si>
  <si>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</si>
  <si>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</si>
  <si>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</si>
  <si>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</si>
  <si>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</si>
  <si>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</si>
  <si>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</si>
  <si>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</si>
  <si>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</si>
  <si>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</si>
  <si>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</si>
  <si>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</si>
  <si>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</si>
  <si>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</si>
  <si>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</si>
  <si>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</si>
  <si>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</si>
  <si>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</si>
  <si>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</si>
  <si>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</si>
  <si>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</si>
  <si>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</si>
  <si>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</si>
  <si>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</si>
  <si>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</si>
  <si>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</si>
  <si>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</si>
  <si>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</si>
  <si>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</si>
  <si>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</si>
  <si>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</si>
  <si>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</si>
  <si>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</si>
  <si>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</si>
  <si>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</si>
  <si>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</si>
  <si>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</si>
  <si>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</si>
  <si>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</si>
  <si>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</si>
  <si>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</si>
  <si>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</si>
  <si>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</si>
  <si>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</si>
  <si>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</si>
  <si>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</si>
  <si>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</si>
  <si>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</si>
  <si>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</si>
  <si>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</si>
  <si>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</si>
  <si>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</si>
  <si>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</si>
  <si>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</si>
  <si>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</si>
  <si>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</si>
  <si>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</si>
  <si>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</si>
  <si>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</si>
  <si>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</si>
  <si>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</si>
  <si>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</si>
  <si>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</si>
  <si>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</si>
  <si>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</si>
  <si>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</si>
  <si>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</si>
  <si>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</si>
  <si>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</si>
  <si>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</si>
  <si>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</si>
  <si>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</si>
  <si>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</si>
  <si>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</si>
  <si>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</si>
  <si>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</si>
  <si>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</si>
  <si>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</si>
  <si>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</si>
  <si>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</si>
  <si>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</si>
  <si>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</si>
  <si>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</si>
  <si>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</si>
  <si>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</si>
  <si>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</si>
  <si>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</si>
  <si>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</si>
  <si>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</si>
  <si>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</si>
  <si>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</si>
  <si>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</si>
  <si>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</si>
  <si>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</si>
  <si>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</si>
  <si>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</si>
  <si>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</si>
  <si>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</si>
  <si>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</si>
  <si>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</si>
  <si>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</si>
  <si>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</si>
  <si>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</si>
  <si>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</si>
  <si>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</si>
  <si>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</si>
  <si>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</si>
  <si>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</si>
  <si>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</si>
  <si>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</si>
  <si>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</si>
  <si>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</si>
  <si>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</si>
  <si>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</si>
  <si>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</si>
  <si>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</si>
  <si>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</si>
  <si>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</si>
  <si>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</si>
  <si>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</si>
  <si>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</si>
  <si>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</si>
  <si>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</si>
  <si>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</si>
  <si>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</si>
  <si>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</si>
  <si>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</si>
  <si>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</si>
  <si>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</si>
  <si>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</si>
  <si>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</si>
  <si>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</si>
  <si>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</si>
  <si>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</si>
  <si>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</si>
  <si>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</si>
  <si>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</si>
  <si>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</si>
  <si>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</si>
  <si>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</si>
  <si>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</si>
  <si>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</si>
  <si>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</si>
  <si>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</si>
  <si>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</si>
  <si>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</si>
  <si>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</si>
  <si>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</si>
  <si>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</si>
  <si>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</si>
  <si>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</si>
  <si>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</si>
  <si>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</si>
  <si>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</si>
  <si>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</si>
  <si>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</si>
  <si>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</si>
  <si>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</si>
  <si>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</si>
  <si>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</si>
  <si>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</si>
  <si>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</si>
  <si>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</si>
  <si>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</si>
  <si>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</si>
  <si>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</si>
  <si>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</si>
  <si>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</si>
  <si>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</si>
  <si>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</si>
  <si>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</si>
  <si>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</si>
  <si>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</si>
  <si>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</si>
  <si>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</si>
  <si>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</si>
  <si>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</si>
  <si>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</si>
  <si>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</si>
  <si>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</si>
  <si>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</si>
  <si>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</si>
  <si>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</si>
  <si>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</si>
  <si>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</si>
  <si>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</si>
  <si>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</si>
  <si>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</si>
  <si>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</si>
  <si>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</si>
  <si>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</si>
  <si>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</si>
  <si>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</si>
  <si>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</si>
  <si>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</si>
  <si>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</si>
  <si>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</si>
  <si>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</si>
  <si>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</si>
  <si>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</si>
  <si>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</si>
  <si>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</si>
  <si>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</si>
  <si>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</si>
  <si>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</si>
  <si>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</si>
  <si>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</si>
  <si>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</si>
  <si>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</si>
  <si>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</si>
  <si>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</si>
  <si>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</si>
  <si>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</si>
  <si>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</si>
  <si>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</si>
  <si>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</si>
  <si>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</si>
  <si>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</si>
  <si>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</si>
  <si>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</si>
  <si>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</si>
  <si>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</si>
  <si>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</si>
  <si>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</si>
  <si>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</si>
  <si>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</si>
  <si>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</si>
  <si>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</si>
  <si>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</si>
  <si>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</si>
  <si>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</si>
  <si>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</si>
  <si>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</si>
  <si>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</si>
  <si>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</si>
  <si>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</si>
  <si>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</si>
  <si>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</si>
  <si>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</si>
  <si>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</si>
  <si>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</si>
  <si>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</si>
  <si>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</si>
  <si>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</si>
  <si>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</si>
  <si>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</si>
  <si>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</si>
  <si>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</si>
  <si>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</si>
  <si>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</si>
  <si>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</si>
  <si>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</si>
  <si>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</si>
  <si>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</si>
  <si>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</si>
  <si>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</si>
  <si>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</si>
  <si>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</si>
  <si>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</si>
  <si>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</si>
  <si>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</si>
  <si>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</si>
  <si>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</si>
  <si>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</si>
  <si>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</si>
  <si>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</si>
  <si>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</si>
  <si>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</si>
  <si>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</si>
  <si>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</si>
  <si>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</si>
  <si>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</si>
  <si>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</si>
  <si>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</si>
  <si>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</si>
  <si>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</si>
  <si>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</si>
  <si>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</si>
  <si>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</si>
  <si>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</si>
  <si>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</si>
  <si>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</si>
  <si>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</si>
  <si>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</si>
  <si>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</si>
  <si>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</si>
  <si>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</si>
  <si>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</si>
  <si>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</si>
  <si>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</si>
  <si>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</si>
  <si>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</si>
  <si>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</si>
  <si>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</si>
  <si>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</si>
  <si>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</si>
  <si>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</si>
  <si>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</si>
  <si>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</si>
  <si>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</si>
  <si>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</si>
  <si>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</si>
  <si>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</si>
  <si>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</si>
  <si>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</si>
  <si>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</si>
  <si>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</si>
  <si>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</si>
  <si>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</si>
  <si>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</si>
  <si>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</si>
  <si>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</si>
  <si>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</si>
  <si>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</si>
  <si>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</si>
  <si>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</si>
  <si>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</si>
  <si>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</si>
  <si>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</si>
  <si>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</si>
  <si>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</si>
  <si>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</si>
  <si>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</si>
  <si>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</si>
  <si>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</si>
  <si>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</si>
  <si>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</si>
  <si>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</si>
  <si>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</si>
  <si>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</si>
  <si>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</si>
  <si>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</si>
  <si>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</si>
  <si>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</si>
  <si>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</si>
  <si>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</si>
  <si>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</si>
  <si>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</si>
  <si>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</si>
  <si>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</si>
  <si>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</si>
  <si>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</si>
  <si>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</si>
  <si>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</si>
  <si>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</si>
  <si>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</si>
  <si>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</si>
  <si>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</si>
  <si>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</si>
  <si>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</si>
  <si>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</si>
  <si>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</si>
  <si>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</si>
  <si>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</si>
  <si>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</si>
  <si>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</si>
  <si>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</si>
  <si>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</si>
  <si>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</si>
  <si>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</si>
  <si>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</si>
  <si>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</si>
  <si>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</si>
  <si>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</si>
  <si>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</si>
  <si>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</si>
  <si>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</si>
  <si>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</si>
  <si>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</si>
  <si>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</si>
  <si>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</si>
  <si>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</si>
  <si>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</si>
  <si>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</si>
  <si>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</si>
  <si>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</si>
  <si>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</si>
  <si>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</si>
  <si>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</si>
  <si>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</si>
  <si>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</si>
  <si>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</si>
  <si>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</si>
  <si>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</si>
  <si>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</si>
  <si>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</si>
  <si>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</si>
  <si>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</si>
  <si>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</si>
  <si>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</si>
  <si>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</si>
  <si>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</si>
  <si>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</si>
  <si>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</si>
  <si>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</si>
  <si>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</si>
  <si>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</si>
  <si>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</si>
  <si>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</si>
  <si>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</si>
  <si>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</si>
  <si>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</si>
  <si>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</si>
  <si>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</si>
  <si>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</si>
  <si>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</si>
  <si>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</si>
  <si>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</si>
  <si>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</si>
  <si>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</si>
  <si>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</si>
  <si>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</si>
  <si>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</si>
  <si>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</si>
  <si>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</si>
  <si>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</si>
  <si>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</si>
  <si>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</si>
  <si>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</si>
  <si>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</si>
  <si>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</si>
  <si>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</si>
  <si>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</si>
  <si>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</si>
  <si>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</si>
  <si>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</si>
  <si>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</si>
  <si>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</si>
  <si>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</si>
  <si>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</si>
  <si>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</si>
  <si>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</si>
  <si>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</si>
  <si>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</si>
  <si>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</si>
  <si>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</si>
  <si>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</si>
  <si>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</si>
  <si>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</si>
  <si>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</si>
  <si>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</si>
  <si>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</si>
  <si>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</si>
  <si>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</si>
  <si>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</si>
  <si>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</si>
  <si>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</si>
  <si>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</si>
  <si>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</si>
  <si>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</si>
  <si>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</si>
  <si>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</si>
  <si>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</si>
  <si>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</si>
  <si>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</si>
  <si>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</si>
  <si>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</si>
  <si>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</si>
  <si>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</si>
  <si>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</si>
  <si>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</si>
  <si>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</si>
  <si>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</si>
  <si>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</si>
  <si>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</si>
  <si>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</si>
  <si>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</si>
  <si>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</si>
  <si>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</si>
  <si>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</si>
  <si>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</si>
  <si>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</si>
  <si>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</si>
  <si>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</si>
  <si>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</si>
  <si>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</si>
  <si>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</si>
  <si>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</si>
  <si>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</si>
  <si>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</si>
  <si>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</si>
  <si>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</si>
  <si>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</si>
  <si>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</si>
  <si>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</si>
  <si>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</si>
  <si>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</si>
  <si>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</si>
  <si>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</si>
  <si>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</si>
  <si>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</si>
  <si>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</si>
  <si>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</si>
  <si>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</si>
  <si>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</si>
  <si>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</si>
  <si>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</si>
  <si>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</si>
  <si>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</si>
  <si>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</si>
  <si>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</si>
  <si>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</si>
  <si>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</si>
  <si>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</si>
  <si>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</si>
  <si>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</si>
  <si>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</si>
  <si>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</si>
  <si>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</si>
  <si>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</si>
  <si>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</si>
  <si>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</si>
  <si>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</si>
  <si>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</si>
  <si>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</si>
  <si>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</si>
  <si>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</si>
  <si>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</si>
  <si>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</si>
  <si>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</si>
  <si>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</si>
  <si>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</si>
  <si>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</si>
  <si>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</si>
  <si>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</si>
  <si>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</si>
  <si>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</si>
  <si>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</si>
  <si>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</si>
  <si>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</si>
  <si>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</si>
  <si>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</si>
  <si>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</si>
  <si>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</si>
  <si>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</si>
  <si>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</si>
  <si>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</si>
  <si>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</si>
  <si>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</si>
  <si>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</si>
  <si>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</si>
  <si>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</si>
  <si>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</si>
  <si>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</si>
  <si>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</si>
  <si>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</si>
  <si>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</si>
  <si>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</si>
  <si>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</si>
  <si>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</si>
  <si>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</si>
  <si>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</si>
  <si>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</si>
  <si>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</si>
  <si>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</si>
  <si>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</si>
  <si>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</si>
  <si>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</si>
  <si>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</si>
  <si>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</si>
  <si>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</si>
  <si>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</si>
  <si>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</si>
  <si>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</si>
  <si>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</si>
  <si>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</si>
  <si>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</si>
  <si>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</si>
  <si>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</si>
  <si>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</si>
  <si>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</si>
  <si>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</si>
  <si>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</si>
  <si>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</si>
  <si>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</si>
  <si>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</si>
  <si>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</si>
  <si>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</si>
  <si>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</si>
  <si>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</si>
  <si>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</si>
  <si>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</si>
  <si>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</si>
  <si>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</si>
  <si>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</si>
  <si>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</si>
  <si>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</si>
  <si>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</si>
  <si>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</si>
  <si>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</si>
  <si>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</si>
  <si>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</si>
  <si>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</si>
  <si>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</si>
  <si>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</si>
  <si>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</si>
  <si>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</si>
  <si>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</si>
  <si>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</si>
  <si>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</si>
  <si>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</si>
  <si>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</si>
  <si>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</si>
  <si>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</si>
  <si>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</si>
  <si>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</si>
  <si>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</si>
  <si>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</si>
  <si>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</si>
  <si>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</si>
  <si>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</si>
  <si>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</si>
  <si>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</si>
  <si>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</si>
  <si>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</si>
  <si>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</si>
  <si>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</si>
  <si>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</si>
  <si>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</si>
  <si>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</si>
  <si>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</si>
  <si>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</si>
  <si>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</si>
  <si>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</si>
  <si>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</si>
  <si>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</si>
  <si>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</si>
  <si>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</si>
  <si>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</si>
  <si>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</si>
  <si>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</si>
  <si>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</si>
  <si>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</si>
  <si>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</si>
  <si>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</si>
  <si>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</si>
  <si>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</si>
  <si>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</si>
  <si>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</si>
  <si>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</si>
  <si>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</si>
  <si>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</si>
  <si>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</si>
  <si>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</si>
  <si>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</si>
  <si>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</si>
  <si>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</si>
  <si>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</si>
  <si>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</si>
  <si>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</si>
  <si>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</si>
  <si>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</si>
  <si>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</si>
  <si>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</si>
  <si>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</si>
  <si>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</si>
  <si>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</si>
  <si>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</si>
  <si>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</si>
  <si>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</si>
  <si>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</si>
  <si>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</si>
  <si>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</si>
  <si>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</si>
  <si>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</si>
  <si>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</si>
  <si>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</si>
  <si>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</si>
  <si>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</si>
  <si>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</si>
  <si>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</si>
  <si>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</si>
  <si>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</si>
  <si>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</si>
  <si>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</si>
  <si>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</si>
  <si>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</si>
  <si>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</si>
  <si>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</si>
  <si>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</si>
  <si>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</si>
  <si>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</si>
  <si>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</si>
  <si>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</si>
  <si>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</si>
  <si>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</si>
  <si>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</si>
  <si>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</si>
  <si>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</si>
  <si>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</si>
  <si>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</si>
  <si>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</si>
  <si>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</si>
  <si>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</si>
  <si>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</si>
  <si>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</si>
  <si>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</si>
  <si>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</si>
  <si>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</si>
  <si>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</si>
  <si>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</si>
  <si>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</si>
  <si>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</si>
  <si>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</si>
  <si>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</si>
  <si>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</si>
  <si>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</si>
  <si>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</si>
  <si>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</si>
  <si>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</si>
  <si>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</si>
  <si>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</si>
  <si>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</si>
  <si>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</si>
  <si>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</si>
  <si>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</si>
  <si>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</si>
  <si>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</si>
  <si>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</si>
  <si>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</si>
  <si>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</si>
  <si>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</si>
  <si>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</si>
  <si>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</si>
  <si>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</si>
  <si>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</si>
  <si>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</si>
  <si>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</si>
  <si>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</si>
  <si>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</si>
  <si>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</si>
  <si>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</si>
  <si>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</si>
  <si>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</si>
  <si>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</si>
  <si>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</si>
  <si>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</si>
  <si>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</si>
  <si>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</si>
  <si>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</si>
  <si>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</si>
  <si>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</si>
  <si>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</si>
  <si>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</si>
  <si>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</si>
  <si>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</si>
  <si>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</si>
  <si>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</si>
  <si>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</si>
  <si>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</si>
  <si>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</si>
  <si>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</si>
  <si>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</si>
  <si>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</si>
  <si>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</si>
  <si>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</si>
  <si>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</si>
  <si>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</si>
  <si>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</si>
  <si>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</si>
  <si>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</si>
  <si>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</si>
  <si>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</si>
  <si>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</si>
  <si>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</si>
  <si>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</si>
  <si>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</si>
  <si>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</si>
  <si>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</si>
  <si>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</si>
  <si>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</si>
  <si>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</si>
  <si>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</si>
  <si>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</si>
  <si>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</si>
  <si>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</si>
  <si>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</si>
  <si>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</si>
  <si>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</si>
  <si>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</si>
  <si>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</si>
  <si>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</si>
  <si>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</si>
  <si>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</si>
  <si>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</si>
  <si>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</si>
  <si>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</si>
  <si>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</si>
  <si>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</si>
  <si>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</si>
  <si>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</si>
  <si>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</si>
  <si>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</si>
  <si>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</si>
  <si>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</si>
  <si>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</si>
  <si>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</si>
  <si>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</si>
  <si>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</si>
  <si>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</si>
  <si>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</si>
  <si>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</si>
  <si>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</si>
  <si>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</si>
  <si>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</si>
  <si>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</si>
  <si>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</si>
  <si>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</si>
  <si>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</si>
  <si>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</si>
  <si>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</si>
  <si>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</si>
  <si>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</si>
  <si>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</si>
  <si>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</si>
  <si>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</si>
  <si>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</si>
  <si>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</si>
  <si>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</si>
  <si>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</si>
  <si>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</si>
  <si>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</si>
  <si>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</si>
  <si>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</si>
  <si>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</si>
  <si>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</si>
  <si>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</si>
  <si>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</si>
  <si>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</si>
  <si>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</si>
  <si>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</si>
  <si>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</si>
  <si>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</si>
  <si>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</si>
  <si>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</si>
  <si>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</si>
  <si>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</si>
  <si>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</si>
  <si>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</si>
  <si>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</si>
  <si>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</si>
  <si>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</si>
  <si>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</si>
  <si>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</si>
  <si>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</si>
  <si>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</si>
  <si>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</si>
  <si>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</si>
  <si>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</si>
  <si>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</si>
  <si>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</si>
  <si>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</si>
  <si>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</si>
  <si>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</si>
  <si>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</si>
  <si>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</si>
  <si>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</si>
  <si>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</si>
  <si>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</si>
  <si>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</si>
  <si>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</si>
  <si>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</si>
  <si>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</si>
  <si>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</si>
  <si>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</si>
  <si>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</si>
  <si>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</si>
  <si>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</si>
  <si>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</si>
  <si>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</si>
  <si>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</si>
  <si>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</si>
  <si>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</si>
  <si>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</si>
  <si>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</si>
  <si>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</si>
  <si>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</si>
  <si>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</si>
  <si>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</si>
  <si>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</si>
  <si>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</si>
  <si>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</si>
  <si>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</si>
  <si>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</si>
  <si>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</si>
  <si>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</si>
  <si>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</si>
  <si>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</si>
  <si>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</si>
  <si>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</si>
  <si>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</si>
  <si>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</si>
  <si>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</si>
  <si>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</si>
  <si>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</si>
  <si>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</si>
  <si>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</si>
  <si>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</si>
  <si>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</si>
  <si>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</si>
  <si>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</si>
  <si>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</si>
  <si>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</si>
  <si>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</si>
  <si>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</si>
  <si>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</si>
  <si>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</si>
  <si>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</si>
  <si>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</si>
  <si>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</si>
  <si>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</si>
  <si>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</si>
  <si>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</si>
  <si>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</si>
  <si>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</si>
  <si>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</si>
  <si>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</si>
  <si>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</si>
  <si>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</si>
  <si>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</si>
  <si>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</si>
  <si>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</si>
  <si>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</si>
  <si>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</si>
  <si>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</si>
  <si>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</si>
  <si>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</si>
  <si>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</si>
  <si>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</si>
  <si>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</si>
  <si>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</si>
  <si>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</si>
  <si>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</si>
  <si>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</si>
  <si>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</si>
  <si>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</si>
  <si>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</si>
  <si>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</si>
  <si>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</si>
  <si>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</si>
  <si>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</si>
  <si>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</si>
  <si>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</si>
  <si>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</si>
  <si>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</si>
  <si>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</si>
  <si>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</si>
  <si>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</si>
  <si>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</si>
  <si>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</si>
  <si>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</si>
  <si>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</si>
  <si>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</si>
  <si>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</si>
  <si>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</si>
  <si>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</si>
  <si>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</si>
  <si>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</si>
  <si>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</si>
  <si>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</si>
  <si>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</si>
  <si>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</si>
  <si>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</si>
  <si>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</si>
  <si>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</si>
  <si>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</si>
  <si>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</si>
  <si>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</si>
  <si>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</si>
  <si>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</si>
  <si>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</si>
  <si>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</si>
  <si>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</si>
  <si>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</si>
  <si>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</si>
  <si>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</si>
  <si>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</si>
  <si>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</si>
  <si>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</si>
  <si>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</si>
  <si>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</si>
  <si>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</si>
  <si>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</si>
  <si>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</si>
  <si>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</si>
  <si>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</si>
  <si>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</si>
  <si>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</si>
  <si>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</si>
  <si>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</si>
  <si>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</si>
  <si>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</si>
  <si>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</si>
  <si>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</si>
  <si>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</si>
  <si>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</si>
  <si>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</si>
  <si>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</si>
  <si>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</si>
  <si>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</si>
  <si>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</si>
  <si>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</si>
  <si>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</si>
  <si>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</si>
  <si>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</si>
  <si>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</si>
  <si>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</si>
  <si>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</si>
  <si>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</si>
  <si>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</si>
  <si>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</si>
  <si>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</si>
  <si>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</si>
  <si>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</si>
  <si>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</si>
  <si>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</si>
  <si>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</si>
  <si>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</si>
  <si>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</si>
  <si>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</si>
  <si>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</si>
  <si>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</si>
  <si>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</si>
  <si>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</si>
  <si>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</si>
  <si>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</si>
  <si>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</si>
  <si>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</si>
  <si>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</si>
  <si>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</si>
  <si>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</si>
  <si>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</si>
  <si>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</si>
  <si>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</si>
  <si>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</si>
  <si>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</si>
  <si>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</si>
  <si>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</si>
  <si>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</si>
  <si>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</si>
  <si>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</si>
  <si>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</si>
  <si>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</si>
  <si>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</si>
  <si>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</si>
  <si>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</si>
  <si>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</si>
  <si>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</si>
  <si>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</si>
  <si>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</si>
  <si>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</si>
  <si>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</si>
  <si>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</si>
  <si>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</si>
  <si>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</si>
  <si>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</si>
  <si>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</si>
  <si>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</si>
  <si>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</si>
  <si>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</si>
  <si>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</si>
  <si>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</si>
  <si>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</si>
  <si>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</si>
  <si>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</si>
  <si>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</si>
  <si>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</si>
  <si>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</si>
  <si>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</si>
  <si>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</si>
  <si>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</si>
  <si>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</si>
  <si>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</si>
  <si>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</si>
  <si>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</si>
  <si>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</si>
  <si>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</si>
  <si>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</si>
  <si>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</si>
  <si>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</si>
  <si>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</si>
  <si>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</si>
  <si>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</si>
  <si>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</si>
  <si>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</si>
  <si>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</si>
  <si>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</si>
  <si>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</si>
  <si>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</si>
  <si>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</si>
  <si>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</si>
  <si>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</si>
  <si>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</si>
  <si>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</si>
  <si>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</si>
  <si>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</si>
  <si>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</si>
  <si>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</si>
  <si>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</si>
  <si>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</si>
  <si>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</si>
  <si>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</si>
  <si>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</si>
  <si>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</si>
  <si>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</si>
  <si>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</si>
  <si>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</si>
  <si>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</si>
  <si>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</si>
  <si>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</si>
  <si>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</si>
  <si>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</si>
  <si>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</si>
  <si>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</si>
  <si>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</si>
  <si>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</si>
  <si>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</si>
  <si>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</si>
  <si>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</si>
  <si>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</si>
  <si>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</si>
  <si>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</si>
  <si>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</si>
  <si>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</si>
  <si>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</si>
  <si>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</si>
  <si>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</si>
  <si>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</si>
  <si>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</si>
  <si>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</si>
  <si>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</si>
  <si>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</si>
  <si>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</si>
  <si>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</si>
  <si>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</si>
  <si>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</si>
  <si>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</si>
  <si>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</si>
  <si>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</si>
  <si>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</si>
  <si>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</si>
  <si>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</si>
  <si>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</si>
  <si>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</si>
  <si>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</si>
  <si>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</si>
  <si>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</si>
  <si>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</si>
  <si>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</si>
  <si>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</si>
  <si>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</si>
  <si>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</si>
  <si>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</si>
  <si>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</si>
  <si>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</si>
  <si>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</si>
  <si>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</si>
  <si>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</si>
  <si>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</si>
  <si>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</si>
  <si>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</si>
  <si>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</si>
  <si>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</si>
  <si>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</si>
  <si>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</si>
  <si>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</si>
  <si>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</si>
  <si>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</si>
  <si>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</si>
  <si>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</si>
  <si>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</si>
  <si>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</si>
  <si>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</si>
  <si>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</si>
  <si>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</si>
  <si>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</si>
  <si>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</si>
  <si>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</si>
  <si>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</si>
  <si>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</si>
  <si>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</si>
  <si>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</si>
  <si>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</si>
  <si>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</si>
  <si>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</si>
  <si>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</si>
  <si>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</si>
  <si>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</si>
  <si>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</si>
  <si>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</si>
  <si>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</si>
  <si>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</si>
  <si>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</si>
  <si>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</si>
  <si>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</si>
  <si>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</si>
  <si>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</si>
  <si>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</si>
  <si>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</si>
  <si>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</si>
  <si>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</si>
  <si>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</si>
  <si>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</si>
  <si>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</si>
  <si>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</si>
  <si>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</si>
  <si>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</si>
  <si>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</si>
  <si>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</si>
  <si>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</si>
  <si>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</si>
  <si>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</si>
  <si>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</si>
  <si>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</si>
  <si>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</si>
  <si>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</si>
  <si>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</si>
  <si>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</si>
  <si>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</si>
  <si>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</si>
  <si>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</si>
  <si>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</si>
  <si>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</si>
  <si>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</si>
  <si>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</si>
  <si>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</si>
  <si>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</si>
  <si>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</si>
  <si>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</si>
  <si>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</si>
  <si>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</si>
  <si>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</si>
  <si>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</si>
  <si>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</si>
  <si>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</si>
  <si>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</si>
  <si>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</si>
  <si>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</si>
  <si>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</si>
  <si>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</si>
  <si>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</si>
  <si>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</si>
  <si>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</si>
  <si>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</si>
  <si>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</si>
  <si>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</si>
  <si>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</si>
  <si>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</si>
  <si>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</si>
  <si>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</si>
  <si>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</si>
  <si>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</si>
  <si>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</si>
  <si>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</si>
  <si>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</si>
  <si>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</si>
  <si>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</si>
  <si>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</si>
  <si>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</si>
  <si>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</si>
  <si>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</si>
  <si>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</si>
  <si>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</si>
  <si>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</si>
  <si>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</si>
  <si>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</si>
  <si>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</si>
  <si>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</si>
  <si>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</si>
  <si>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</si>
  <si>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</si>
  <si>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</si>
  <si>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</si>
  <si>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</si>
  <si>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</si>
  <si>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</si>
  <si>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</si>
  <si>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</si>
  <si>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</si>
  <si>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</si>
  <si>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</si>
  <si>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</si>
  <si>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</si>
  <si>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</si>
  <si>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</si>
  <si>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</si>
  <si>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</si>
  <si>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</si>
  <si>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</si>
  <si>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</si>
  <si>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</si>
  <si>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</si>
  <si>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</si>
  <si>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</si>
  <si>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</si>
  <si>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</si>
  <si>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</si>
  <si>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</si>
  <si>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</si>
  <si>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</si>
  <si>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</si>
  <si>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</si>
  <si>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</si>
  <si>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</si>
  <si>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</si>
  <si>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</si>
  <si>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</si>
  <si>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</si>
  <si>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</si>
  <si>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</si>
  <si>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</si>
  <si>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</si>
  <si>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</si>
  <si>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</si>
  <si>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</si>
  <si>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</si>
  <si>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</si>
  <si>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</si>
  <si>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</si>
  <si>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</si>
  <si>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</si>
  <si>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</si>
  <si>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</si>
  <si>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</si>
  <si>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</si>
  <si>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</si>
  <si>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</si>
  <si>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</si>
  <si>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</si>
  <si>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</si>
  <si>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</si>
  <si>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</si>
  <si>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</si>
  <si>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</si>
  <si>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</si>
  <si>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</si>
  <si>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</si>
  <si>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</si>
  <si>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</si>
  <si>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</si>
  <si>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</si>
  <si>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</si>
  <si>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</si>
  <si>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</si>
  <si>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</si>
  <si>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</si>
  <si>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</si>
  <si>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</si>
  <si>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</si>
  <si>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</si>
  <si>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</si>
  <si>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</si>
  <si>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</si>
  <si>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</si>
  <si>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</si>
  <si>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</si>
  <si>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</si>
  <si>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</si>
  <si>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</si>
  <si>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</si>
  <si>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</si>
  <si>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</si>
  <si>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</si>
  <si>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</si>
  <si>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</si>
  <si>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</si>
  <si>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</si>
  <si>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</si>
  <si>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</si>
  <si>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</si>
  <si>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</si>
  <si>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</si>
  <si>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</si>
  <si>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</si>
  <si>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</si>
  <si>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</si>
  <si>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</si>
  <si>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</si>
  <si>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</si>
  <si>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</si>
  <si>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</si>
  <si>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</si>
  <si>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</si>
  <si>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</si>
  <si>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</si>
  <si>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</si>
  <si>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</si>
  <si>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</si>
  <si>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</si>
  <si>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</si>
  <si>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</si>
  <si>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</si>
  <si>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</si>
  <si>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</si>
  <si>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</si>
  <si>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</si>
  <si>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</si>
  <si>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</si>
  <si>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</si>
  <si>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</si>
  <si>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</si>
  <si>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</si>
  <si>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</si>
  <si>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</si>
  <si>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</si>
  <si>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</si>
  <si>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</si>
  <si>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</si>
  <si>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</si>
  <si>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</si>
  <si>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</si>
  <si>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</si>
  <si>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</si>
  <si>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</si>
  <si>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</si>
  <si>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</si>
  <si>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</si>
  <si>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</si>
  <si>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</si>
  <si>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</si>
  <si>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</si>
  <si>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</si>
  <si>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</si>
  <si>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</si>
  <si>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</si>
  <si>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</si>
  <si>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</si>
  <si>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</si>
  <si>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</si>
  <si>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</si>
  <si>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</si>
  <si>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</si>
  <si>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</si>
  <si>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</si>
  <si>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</si>
  <si>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</si>
  <si>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</si>
  <si>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</si>
  <si>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</si>
  <si>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</si>
  <si>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</si>
  <si>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</si>
  <si>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</si>
  <si>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</si>
  <si>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</si>
  <si>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</si>
  <si>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</si>
  <si>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</si>
  <si>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</si>
  <si>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</si>
  <si>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</si>
  <si>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</si>
  <si>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</si>
  <si>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</si>
  <si>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</si>
  <si>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</si>
  <si>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</si>
  <si>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</si>
  <si>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</si>
  <si>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</si>
  <si>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</si>
  <si>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</si>
  <si>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</si>
  <si>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</si>
  <si>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</si>
  <si>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</si>
  <si>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</si>
  <si>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</si>
  <si>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</si>
  <si>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</si>
  <si>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</si>
  <si>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</si>
  <si>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</si>
  <si>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</si>
  <si>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</si>
  <si>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</si>
  <si>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</si>
  <si>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</si>
  <si>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</si>
  <si>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</si>
  <si>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</si>
  <si>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</si>
  <si>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</si>
  <si>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</si>
  <si>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</si>
  <si>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</si>
  <si>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</si>
  <si>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</si>
  <si>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</si>
  <si>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</si>
  <si>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</si>
  <si>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</si>
  <si>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</si>
  <si>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</si>
  <si>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</si>
  <si>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</si>
  <si>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</si>
  <si>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</si>
  <si>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</si>
  <si>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</si>
  <si>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</si>
  <si>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</si>
  <si>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</si>
  <si>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</si>
  <si>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</si>
  <si>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</si>
  <si>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</si>
  <si>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</si>
  <si>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</si>
  <si>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</si>
  <si>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</si>
  <si>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</si>
  <si>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</si>
  <si>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</si>
  <si>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</si>
  <si>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</si>
  <si>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</si>
  <si>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</si>
  <si>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</si>
  <si>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</si>
  <si>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</si>
  <si>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</si>
  <si>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</si>
  <si>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</si>
  <si>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</si>
  <si>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</si>
  <si>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</si>
  <si>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</si>
  <si>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</si>
  <si>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</si>
  <si>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</si>
  <si>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</si>
  <si>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</si>
  <si>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</si>
  <si>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</si>
  <si>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</si>
  <si>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</si>
  <si>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</si>
  <si>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</si>
  <si>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</si>
  <si>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</si>
  <si>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</si>
  <si>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</si>
  <si>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</si>
  <si>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</si>
  <si>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</si>
  <si>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</si>
  <si>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</si>
  <si>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</si>
  <si>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</si>
  <si>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</si>
  <si>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</si>
  <si>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</si>
  <si>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</si>
  <si>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</si>
  <si>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</si>
  <si>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</si>
  <si>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</si>
  <si>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</si>
  <si>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</si>
  <si>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</si>
  <si>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</si>
  <si>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</si>
  <si>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</si>
  <si>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</si>
  <si>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</si>
  <si>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</si>
  <si>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</si>
  <si>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</si>
  <si>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</si>
  <si>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</si>
  <si>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</si>
  <si>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</si>
  <si>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</si>
  <si>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</si>
  <si>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</si>
  <si>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</si>
  <si>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</si>
  <si>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</si>
  <si>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</si>
  <si>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</si>
  <si>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</si>
  <si>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</si>
  <si>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</si>
  <si>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</si>
  <si>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</si>
  <si>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</si>
  <si>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</si>
  <si>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</si>
  <si>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</si>
  <si>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</si>
  <si>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</si>
  <si>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</si>
  <si>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</si>
  <si>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</si>
  <si>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</si>
  <si>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</si>
  <si>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</si>
  <si>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</si>
  <si>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</si>
  <si>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</si>
  <si>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</si>
  <si>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</si>
  <si>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</si>
  <si>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</si>
  <si>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</si>
  <si>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</si>
  <si>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</si>
  <si>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</si>
  <si>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</si>
  <si>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</si>
  <si>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</si>
  <si>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</si>
  <si>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</si>
  <si>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</si>
  <si>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</si>
  <si>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</si>
  <si>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</si>
  <si>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</si>
  <si>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</si>
  <si>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</si>
  <si>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</si>
  <si>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</si>
  <si>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</si>
  <si>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</si>
  <si>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</si>
  <si>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</si>
  <si>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</si>
  <si>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</si>
  <si>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</si>
  <si>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</si>
  <si>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</si>
  <si>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</si>
  <si>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</si>
  <si>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</si>
  <si>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</si>
  <si>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</si>
  <si>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</si>
  <si>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</si>
  <si>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</si>
  <si>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</si>
  <si>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</si>
  <si>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</si>
  <si>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</si>
  <si>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</si>
  <si>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</si>
  <si>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</si>
  <si>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</si>
  <si>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</si>
  <si>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</si>
  <si>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</si>
  <si>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</si>
  <si>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</si>
  <si>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</si>
  <si>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</si>
  <si>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</si>
  <si>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</si>
  <si>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</si>
  <si>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</si>
  <si>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</si>
  <si>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</si>
  <si>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</si>
  <si>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</si>
  <si>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</si>
  <si>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</si>
  <si>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</si>
  <si>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</si>
  <si>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</si>
  <si>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</si>
  <si>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</si>
  <si>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</si>
  <si>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</si>
  <si>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</si>
  <si>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</si>
  <si>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</si>
  <si>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</si>
  <si>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</si>
  <si>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</si>
  <si>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</si>
  <si>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</si>
  <si>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</si>
  <si>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</si>
  <si>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</si>
  <si>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</si>
  <si>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</si>
  <si>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</si>
  <si>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</si>
  <si>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</si>
  <si>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</si>
  <si>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</si>
  <si>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</si>
  <si>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</si>
  <si>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</si>
  <si>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</si>
  <si>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</si>
  <si>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</si>
  <si>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</si>
  <si>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</si>
  <si>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</si>
  <si>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</si>
  <si>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</si>
  <si>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</si>
  <si>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</si>
  <si>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</si>
  <si>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</si>
  <si>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</si>
  <si>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</si>
  <si>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</si>
  <si>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</si>
  <si>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</si>
  <si>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</si>
  <si>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</si>
  <si>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</si>
  <si>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</si>
  <si>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</si>
  <si>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</si>
  <si>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</si>
  <si>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</si>
  <si>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</si>
  <si>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</si>
  <si>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</si>
  <si>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</si>
  <si>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</si>
  <si>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</si>
  <si>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</si>
  <si>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</si>
  <si>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</si>
  <si>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</si>
  <si>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</si>
  <si>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</si>
  <si>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</si>
  <si>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</si>
  <si>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</si>
  <si>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</si>
  <si>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</si>
  <si>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</si>
  <si>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</si>
  <si>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</si>
  <si>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</si>
  <si>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</si>
  <si>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</si>
  <si>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</si>
  <si>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</si>
  <si>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</si>
  <si>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</si>
  <si>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</si>
  <si>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</si>
  <si>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</si>
  <si>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</si>
  <si>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</si>
  <si>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</si>
  <si>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</si>
  <si>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</si>
  <si>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</si>
  <si>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</si>
  <si>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</si>
  <si>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</si>
  <si>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</si>
  <si>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</si>
  <si>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</si>
  <si>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</si>
  <si>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</si>
  <si>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</si>
  <si>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</si>
  <si>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</si>
  <si>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</si>
  <si>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</si>
  <si>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</si>
  <si>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</si>
  <si>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</si>
  <si>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</si>
  <si>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</si>
  <si>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</si>
  <si>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</si>
  <si>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</si>
  <si>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</si>
  <si>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</si>
  <si>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</si>
  <si>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</si>
  <si>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</si>
  <si>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</si>
  <si>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</si>
  <si>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</si>
  <si>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</si>
  <si>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</si>
  <si>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</si>
  <si>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</si>
  <si>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</si>
  <si>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</si>
  <si>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</si>
  <si>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</si>
  <si>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</si>
  <si>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</si>
  <si>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</si>
  <si>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</si>
  <si>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</si>
  <si>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</si>
  <si>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</si>
  <si>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</si>
  <si>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</si>
  <si>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</si>
  <si>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</si>
  <si>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</si>
  <si>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</si>
  <si>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</si>
  <si>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</si>
  <si>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</si>
  <si>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</si>
  <si>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</si>
  <si>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</si>
  <si>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</si>
  <si>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</si>
  <si>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</si>
  <si>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</si>
  <si>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</si>
  <si>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</si>
  <si>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</si>
  <si>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</si>
  <si>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</si>
  <si>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</si>
  <si>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</si>
  <si>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</si>
  <si>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</si>
  <si>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</si>
  <si>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</si>
  <si>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</si>
  <si>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</si>
  <si>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</si>
  <si>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</si>
  <si>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</si>
  <si>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</si>
  <si>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</si>
  <si>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</si>
  <si>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</si>
  <si>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</si>
  <si>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</si>
  <si>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</si>
  <si>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</si>
  <si>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</si>
  <si>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</si>
  <si>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</si>
  <si>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</si>
  <si>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</si>
  <si>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</si>
  <si>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</si>
  <si>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</si>
  <si>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</si>
  <si>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</si>
  <si>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</si>
  <si>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</si>
  <si>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</si>
  <si>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</si>
  <si>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</si>
  <si>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</si>
  <si>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</si>
  <si>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</si>
  <si>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</si>
  <si>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</si>
  <si>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</si>
  <si>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</si>
  <si>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</si>
  <si>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</si>
  <si>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</si>
  <si>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</si>
  <si>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</si>
  <si>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</si>
  <si>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</si>
  <si>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</si>
  <si>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</si>
  <si>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</si>
  <si>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</si>
  <si>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</si>
  <si>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</si>
  <si>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</si>
  <si>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</si>
  <si>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</si>
  <si>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</si>
  <si>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</si>
  <si>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</si>
  <si>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</si>
  <si>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</si>
  <si>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</si>
  <si>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</si>
  <si>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</si>
  <si>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</si>
  <si>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</si>
  <si>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</si>
  <si>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</si>
  <si>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</si>
  <si>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</si>
  <si>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</si>
  <si>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</si>
  <si>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</si>
  <si>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</si>
  <si>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</si>
  <si>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</si>
  <si>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</si>
  <si>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</si>
  <si>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</si>
  <si>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</si>
  <si>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</si>
  <si>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</si>
  <si>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</si>
  <si>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</si>
  <si>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</si>
  <si>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</si>
  <si>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</si>
  <si>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</si>
  <si>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</si>
  <si>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</si>
  <si>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</si>
  <si>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</si>
  <si>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</si>
  <si>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</si>
  <si>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</si>
  <si>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</si>
  <si>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</si>
  <si>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</si>
  <si>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</si>
  <si>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</si>
  <si>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</si>
  <si>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</si>
  <si>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</si>
  <si>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</si>
  <si>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</si>
  <si>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</si>
  <si>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</si>
  <si>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</si>
  <si>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</si>
  <si>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</si>
  <si>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</si>
  <si>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</si>
  <si>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</si>
  <si>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</si>
  <si>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</si>
  <si>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</si>
  <si>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</si>
  <si>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</si>
  <si>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</si>
  <si>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</si>
  <si>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</si>
  <si>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</si>
  <si>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</si>
  <si>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</si>
  <si>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</si>
  <si>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</si>
  <si>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</si>
  <si>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</si>
  <si>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</si>
  <si>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</si>
  <si>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</si>
  <si>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</si>
  <si>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</si>
  <si>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</si>
  <si>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</si>
  <si>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</si>
  <si>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</si>
  <si>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</si>
  <si>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</si>
  <si>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</si>
  <si>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</si>
  <si>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</si>
  <si>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</si>
  <si>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</si>
  <si>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</si>
  <si>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</si>
  <si>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</si>
  <si>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</si>
  <si>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</si>
  <si>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</si>
  <si>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</si>
  <si>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</si>
  <si>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</si>
  <si>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</si>
  <si>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</si>
  <si>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</si>
  <si>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</si>
  <si>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</si>
  <si>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</si>
  <si>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</si>
  <si>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</si>
  <si>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</si>
  <si>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</si>
  <si>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</si>
  <si>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</si>
  <si>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</si>
  <si>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</si>
  <si>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</si>
  <si>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</si>
  <si>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</si>
  <si>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</si>
  <si>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</si>
  <si>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</si>
  <si>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</si>
  <si>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</si>
  <si>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</si>
  <si>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</si>
  <si>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</si>
  <si>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</si>
  <si>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</si>
  <si>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</si>
  <si>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</si>
  <si>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</si>
  <si>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</si>
  <si>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</si>
  <si>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</si>
  <si>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</si>
  <si>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</si>
  <si>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</si>
  <si>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</si>
  <si>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</si>
  <si>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</si>
  <si>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</si>
  <si>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</si>
  <si>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</si>
  <si>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</si>
  <si>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</si>
  <si>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</si>
  <si>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</si>
  <si>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</si>
  <si>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</si>
  <si>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</si>
  <si>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</si>
  <si>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</si>
  <si>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</si>
  <si>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</si>
  <si>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</si>
  <si>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</si>
  <si>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</si>
  <si>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</si>
  <si>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</si>
  <si>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</si>
  <si>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</si>
  <si>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</si>
  <si>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</si>
  <si>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</si>
  <si>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</si>
  <si>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</si>
  <si>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</si>
  <si>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</si>
  <si>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</si>
  <si>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</si>
  <si>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</si>
  <si>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</si>
  <si>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</si>
  <si>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</si>
  <si>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</si>
  <si>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</si>
  <si>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</si>
  <si>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</si>
  <si>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</si>
  <si>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</si>
  <si>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</si>
  <si>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</si>
  <si>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</si>
  <si>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</si>
  <si>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</si>
  <si>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</si>
  <si>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</si>
  <si>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</si>
  <si>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</si>
  <si>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</si>
  <si>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</si>
  <si>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</si>
  <si>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</si>
  <si>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</si>
  <si>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</si>
  <si>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</si>
  <si>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</si>
  <si>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</si>
  <si>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</si>
  <si>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</si>
  <si>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</si>
  <si>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</si>
  <si>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</si>
  <si>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</si>
  <si>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</si>
  <si>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</si>
  <si>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</si>
  <si>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</si>
  <si>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</si>
  <si>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</si>
  <si>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</si>
  <si>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</si>
  <si>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</si>
  <si>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</si>
  <si>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</si>
  <si>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</si>
  <si>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</si>
  <si>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</si>
  <si>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</si>
  <si>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</si>
  <si>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</si>
  <si>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</si>
  <si>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</si>
  <si>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</si>
  <si>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</si>
  <si>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</si>
  <si>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</si>
  <si>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</si>
  <si>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</si>
  <si>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</si>
  <si>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</si>
  <si>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</si>
  <si>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</si>
  <si>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</si>
  <si>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</si>
  <si>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</si>
  <si>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</si>
  <si>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</si>
  <si>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</si>
  <si>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</si>
  <si>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</si>
  <si>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</si>
  <si>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</si>
  <si>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</si>
  <si>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</si>
  <si>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</si>
  <si>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</si>
  <si>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</si>
  <si>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</si>
  <si>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</si>
  <si>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</si>
  <si>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</si>
  <si>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</si>
  <si>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</si>
  <si>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</si>
  <si>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</si>
  <si>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</si>
  <si>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</si>
  <si>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</si>
  <si>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</si>
  <si>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</si>
  <si>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</si>
  <si>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</si>
  <si>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</si>
  <si>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</si>
  <si>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</si>
  <si>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</si>
  <si>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</si>
  <si>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</si>
  <si>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</si>
  <si>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</si>
  <si>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</si>
  <si>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</si>
  <si>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</si>
  <si>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</si>
  <si>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</si>
  <si>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</si>
  <si>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</si>
  <si>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</si>
  <si>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</si>
  <si>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</si>
  <si>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</si>
  <si>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</si>
  <si>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</si>
  <si>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</si>
  <si>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</si>
  <si>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</si>
  <si>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</si>
  <si>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</si>
  <si>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</si>
  <si>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</si>
  <si>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</si>
  <si>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</si>
  <si>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</si>
  <si>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</si>
  <si>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</si>
  <si>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</si>
  <si>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</si>
  <si>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</si>
  <si>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</si>
  <si>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</si>
  <si>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</si>
  <si>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</si>
  <si>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</si>
  <si>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</si>
  <si>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</si>
  <si>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</si>
  <si>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</si>
  <si>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</si>
  <si>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</si>
  <si>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</si>
  <si>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</si>
  <si>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</si>
  <si>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</si>
  <si>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</si>
  <si>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</si>
  <si>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</si>
  <si>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</si>
  <si>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</si>
  <si>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</si>
  <si>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</si>
  <si>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</si>
  <si>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</si>
  <si>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</si>
  <si>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</si>
  <si>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</si>
  <si>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</si>
  <si>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</si>
  <si>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</si>
  <si>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</si>
  <si>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</si>
  <si>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</si>
  <si>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</si>
  <si>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</si>
  <si>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</si>
  <si>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</si>
  <si>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</si>
  <si>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</si>
  <si>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</si>
  <si>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</si>
  <si>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</si>
  <si>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</si>
  <si>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</si>
  <si>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</si>
  <si>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</si>
  <si>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</si>
  <si>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</si>
  <si>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</si>
  <si>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</si>
  <si>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</si>
  <si>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</si>
  <si>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</si>
  <si>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</si>
  <si>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</si>
  <si>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</si>
  <si>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</si>
  <si>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</si>
  <si>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</si>
  <si>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</si>
  <si>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</si>
  <si>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</si>
  <si>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</si>
  <si>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</si>
  <si>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</si>
  <si>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</si>
  <si>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</si>
  <si>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</si>
  <si>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</si>
  <si>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</si>
  <si>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</si>
  <si>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</si>
  <si>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</si>
  <si>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</si>
  <si>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</si>
  <si>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</si>
  <si>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</si>
  <si>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</si>
  <si>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</si>
  <si>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</si>
  <si>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</si>
  <si>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</si>
  <si>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</si>
  <si>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</si>
  <si>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</si>
  <si>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</si>
  <si>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</si>
  <si>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</si>
  <si>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</si>
  <si>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</si>
  <si>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</si>
  <si>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</si>
  <si>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</si>
  <si>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</si>
  <si>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</si>
  <si>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</si>
  <si>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</si>
  <si>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</si>
  <si>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</si>
  <si>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</si>
  <si>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</si>
  <si>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</si>
  <si>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</si>
  <si>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</si>
  <si>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</si>
  <si>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</si>
  <si>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</si>
  <si>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</si>
  <si>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</si>
  <si>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</si>
  <si>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</si>
  <si>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</si>
  <si>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</si>
  <si>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</si>
  <si>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</si>
  <si>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</si>
  <si>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</si>
  <si>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</si>
  <si>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</si>
  <si>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</si>
  <si>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</si>
  <si>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</si>
  <si>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</si>
  <si>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</si>
  <si>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</si>
  <si>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</si>
  <si>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</si>
  <si>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</si>
  <si>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</si>
  <si>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</si>
  <si>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</si>
  <si>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</si>
  <si>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</si>
  <si>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</si>
  <si>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</si>
  <si>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</si>
  <si>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</si>
  <si>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</si>
  <si>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</si>
  <si>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</si>
  <si>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</si>
  <si>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</si>
  <si>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</si>
  <si>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</si>
  <si>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</si>
  <si>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</si>
  <si>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</si>
  <si>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</si>
  <si>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</si>
  <si>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</si>
  <si>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</si>
  <si>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</si>
  <si>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</si>
  <si>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</si>
  <si>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</si>
  <si>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</si>
  <si>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</si>
  <si>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</si>
  <si>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</si>
  <si>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</si>
  <si>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</si>
  <si>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</si>
  <si>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</si>
  <si>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</si>
  <si>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</si>
  <si>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</si>
  <si>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</si>
  <si>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</si>
  <si>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</si>
  <si>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</si>
  <si>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</si>
  <si>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</si>
  <si>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</si>
  <si>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</si>
  <si>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</si>
  <si>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</si>
  <si>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</si>
  <si>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</si>
  <si>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</si>
  <si>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</si>
  <si>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</si>
  <si>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</si>
  <si>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</si>
  <si>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</si>
  <si>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</si>
  <si>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</si>
  <si>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</si>
  <si>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</si>
  <si>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</si>
  <si>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</si>
  <si>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</si>
  <si>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</si>
  <si>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</si>
  <si>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</si>
  <si>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</si>
  <si>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</si>
  <si>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</si>
  <si>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</si>
  <si>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</si>
  <si>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</si>
  <si>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</si>
  <si>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</si>
  <si>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</si>
  <si>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</si>
  <si>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</si>
  <si>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</si>
  <si>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</si>
  <si>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</si>
  <si>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</si>
  <si>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</si>
  <si>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</si>
  <si>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</si>
  <si>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</si>
  <si>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</si>
  <si>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</si>
  <si>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</si>
  <si>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</si>
  <si>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</si>
  <si>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</si>
  <si>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</si>
  <si>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</si>
  <si>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</si>
  <si>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</si>
  <si>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</si>
  <si>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</si>
  <si>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</si>
  <si>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</si>
  <si>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</si>
  <si>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</si>
  <si>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</si>
  <si>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</si>
  <si>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</si>
  <si>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</si>
  <si>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</si>
  <si>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</si>
  <si>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</si>
  <si>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</si>
  <si>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</si>
  <si>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</si>
  <si>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</si>
  <si>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</si>
  <si>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</si>
  <si>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</si>
  <si>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</si>
  <si>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</si>
  <si>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</si>
  <si>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</si>
  <si>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</si>
  <si>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</si>
  <si>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</si>
  <si>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</si>
  <si>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</si>
  <si>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</si>
  <si>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</si>
  <si>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</si>
  <si>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</si>
  <si>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</si>
  <si>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</si>
  <si>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</si>
  <si>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</si>
  <si>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</si>
  <si>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</si>
  <si>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</si>
  <si>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</si>
  <si>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</si>
  <si>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</si>
  <si>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</si>
  <si>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</si>
  <si>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</si>
  <si>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</si>
  <si>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</si>
  <si>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</si>
  <si>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</si>
  <si>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</si>
  <si>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</si>
  <si>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</si>
  <si>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</si>
  <si>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</si>
  <si>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</si>
  <si>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</si>
  <si>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</si>
  <si>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</si>
  <si>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</si>
  <si>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</si>
  <si>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</si>
  <si>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</si>
  <si>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</si>
  <si>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</si>
  <si>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</si>
  <si>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</si>
  <si>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</si>
  <si>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</si>
  <si>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</si>
  <si>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</si>
  <si>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</si>
  <si>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</si>
  <si>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</si>
  <si>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</si>
  <si>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</si>
  <si>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</si>
  <si>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</si>
  <si>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</si>
  <si>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</si>
  <si>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</si>
  <si>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</si>
  <si>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</si>
  <si>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</si>
  <si>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</si>
  <si>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</si>
  <si>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</si>
  <si>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</si>
  <si>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</si>
  <si>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</si>
  <si>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</si>
  <si>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</si>
  <si>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</si>
  <si>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</si>
  <si>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</si>
  <si>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</si>
  <si>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</si>
  <si>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</si>
  <si>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</si>
  <si>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</si>
  <si>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</si>
  <si>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</si>
  <si>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</si>
  <si>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</si>
  <si>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</si>
  <si>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</si>
  <si>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</si>
  <si>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</si>
  <si>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</si>
  <si>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</si>
  <si>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</si>
  <si>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</si>
  <si>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</si>
  <si>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</si>
  <si>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</si>
  <si>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</si>
  <si>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</si>
  <si>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</si>
  <si>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</si>
  <si>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</si>
  <si>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</si>
  <si>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</si>
  <si>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</si>
  <si>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</si>
  <si>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</si>
  <si>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</si>
  <si>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</si>
  <si>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</si>
  <si>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</si>
  <si>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</si>
  <si>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</si>
  <si>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</si>
  <si>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</si>
  <si>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</si>
  <si>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</si>
  <si>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</si>
  <si>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</si>
  <si>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</si>
  <si>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</si>
  <si>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</si>
  <si>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</si>
  <si>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</si>
  <si>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</si>
  <si>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</si>
  <si>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</si>
  <si>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</si>
  <si>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</si>
  <si>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</si>
  <si>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</si>
  <si>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</si>
  <si>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</si>
  <si>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</si>
  <si>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</si>
  <si>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</si>
  <si>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</si>
  <si>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</si>
  <si>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</si>
  <si>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</si>
  <si>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</si>
  <si>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</si>
  <si>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</si>
  <si>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</si>
  <si>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</si>
  <si>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</si>
  <si>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</si>
  <si>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</si>
  <si>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</si>
  <si>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</si>
  <si>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</si>
  <si>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</si>
  <si>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</si>
  <si>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</si>
  <si>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</si>
  <si>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</si>
  <si>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</si>
  <si>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</si>
  <si>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</si>
  <si>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</si>
  <si>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</si>
  <si>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</si>
  <si>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</si>
  <si>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</si>
  <si>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</si>
  <si>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</si>
  <si>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</si>
  <si>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</si>
  <si>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</si>
  <si>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</si>
  <si>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</si>
  <si>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</si>
  <si>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</si>
  <si>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</si>
  <si>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</si>
  <si>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</si>
  <si>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</si>
  <si>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</si>
  <si>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</si>
  <si>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</si>
  <si>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</si>
  <si>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</si>
  <si>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</si>
  <si>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</si>
  <si>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</si>
  <si>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</si>
  <si>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</si>
  <si>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</si>
  <si>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</si>
  <si>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</si>
  <si>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</si>
  <si>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</si>
  <si>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</si>
  <si>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</si>
  <si>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</si>
  <si>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</si>
  <si>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</si>
  <si>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</si>
  <si>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</si>
  <si>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</si>
  <si>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</si>
  <si>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</si>
  <si>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</si>
  <si>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</si>
  <si>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</si>
  <si>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</si>
  <si>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</si>
  <si>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</si>
  <si>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</si>
  <si>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</si>
  <si>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</si>
  <si>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</si>
  <si>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</si>
  <si>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</si>
  <si>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</si>
  <si>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</si>
  <si>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</si>
  <si>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</si>
  <si>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</si>
  <si>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</si>
  <si>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</si>
  <si>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</si>
  <si>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</si>
  <si>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</si>
  <si>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</si>
  <si>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</si>
  <si>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</si>
  <si>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</si>
  <si>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</si>
  <si>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</si>
  <si>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</si>
  <si>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</si>
  <si>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</si>
  <si>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</si>
  <si>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</si>
  <si>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</si>
  <si>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</si>
  <si>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</si>
  <si>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</si>
  <si>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</si>
  <si>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</si>
  <si>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</si>
  <si>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</si>
  <si>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</si>
  <si>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</si>
  <si>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</si>
  <si>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</si>
  <si>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</si>
  <si>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</si>
  <si>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</si>
  <si>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</si>
  <si>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</si>
  <si>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</si>
  <si>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</si>
  <si>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</si>
  <si>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</si>
  <si>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</si>
  <si>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</si>
  <si>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</si>
  <si>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</si>
  <si>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</si>
  <si>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</si>
  <si>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</si>
  <si>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</si>
  <si>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</si>
  <si>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</si>
  <si>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</si>
  <si>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</si>
  <si>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</si>
  <si>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</si>
  <si>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</si>
  <si>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</si>
  <si>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</si>
  <si>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</si>
  <si>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</si>
  <si>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</si>
  <si>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</si>
  <si>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</si>
  <si>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</si>
  <si>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</si>
  <si>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</si>
  <si>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</si>
  <si>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</si>
  <si>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</si>
  <si>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</si>
  <si>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</si>
  <si>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</si>
  <si>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</si>
  <si>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</si>
  <si>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</si>
  <si>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</si>
  <si>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</si>
  <si>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</si>
  <si>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</si>
  <si>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</si>
  <si>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</si>
  <si>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</si>
  <si>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</si>
  <si>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</si>
  <si>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</si>
  <si>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</si>
  <si>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</si>
  <si>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</si>
  <si>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</si>
  <si>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</si>
  <si>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</si>
  <si>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</si>
  <si>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</si>
  <si>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</si>
  <si>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</si>
  <si>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</si>
  <si>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</si>
  <si>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</si>
  <si>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</si>
  <si>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</si>
  <si>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</si>
  <si>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</si>
  <si>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</si>
  <si>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</si>
  <si>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</si>
  <si>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</si>
  <si>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</si>
  <si>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</si>
  <si>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</si>
  <si>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</si>
  <si>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</si>
  <si>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</si>
  <si>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</si>
  <si>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</si>
  <si>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</si>
  <si>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</si>
  <si>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</si>
  <si>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</si>
  <si>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</si>
  <si>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</si>
  <si>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</si>
  <si>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</si>
  <si>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</si>
  <si>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</si>
  <si>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</si>
  <si>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</si>
  <si>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</si>
  <si>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</si>
  <si>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</si>
  <si>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</si>
  <si>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</si>
  <si>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</si>
  <si>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</si>
  <si>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</si>
  <si>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</si>
  <si>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</si>
  <si>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</si>
  <si>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</si>
  <si>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</si>
  <si>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</si>
  <si>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</si>
  <si>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</si>
  <si>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</si>
  <si>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</si>
  <si>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</si>
  <si>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</si>
  <si>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</si>
  <si>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</si>
  <si>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</si>
  <si>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</si>
  <si>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</si>
  <si>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</si>
  <si>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</si>
  <si>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</si>
  <si>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</si>
  <si>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</si>
  <si>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</si>
  <si>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</si>
  <si>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</si>
  <si>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</si>
  <si>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</si>
  <si>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</si>
  <si>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</si>
  <si>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</si>
  <si>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</si>
  <si>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</si>
  <si>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</si>
  <si>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</si>
  <si>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</si>
  <si>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</si>
  <si>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</si>
  <si>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</si>
  <si>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</si>
  <si>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</si>
  <si>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</si>
  <si>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</si>
  <si>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</si>
  <si>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</si>
  <si>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</si>
  <si>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</si>
  <si>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</si>
  <si>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</si>
  <si>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</si>
  <si>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</si>
  <si>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</si>
  <si>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</si>
  <si>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</si>
  <si>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</si>
  <si>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</si>
  <si>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</si>
  <si>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</si>
  <si>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</si>
  <si>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</si>
  <si>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</si>
  <si>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</si>
  <si>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</si>
  <si>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</si>
  <si>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</si>
  <si>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</si>
  <si>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</si>
  <si>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</si>
  <si>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</si>
  <si>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</si>
  <si>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</si>
  <si>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</si>
  <si>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</si>
  <si>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</si>
  <si>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</si>
  <si>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</si>
  <si>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</si>
  <si>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</si>
  <si>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</si>
  <si>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</si>
  <si>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</si>
  <si>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</si>
  <si>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</si>
  <si>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</si>
  <si>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</si>
  <si>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</si>
  <si>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</si>
  <si>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</si>
  <si>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</si>
  <si>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</si>
  <si>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</si>
  <si>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</si>
  <si>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</si>
  <si>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</si>
  <si>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</si>
  <si>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</si>
  <si>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</si>
  <si>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</si>
  <si>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</si>
  <si>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</si>
  <si>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</si>
  <si>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</si>
  <si>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</si>
  <si>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</si>
  <si>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</si>
  <si>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</si>
  <si>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</si>
  <si>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</si>
  <si>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</si>
  <si>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</si>
  <si>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</si>
  <si>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</si>
  <si>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</si>
  <si>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</si>
  <si>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</si>
  <si>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</si>
  <si>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</si>
  <si>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</si>
  <si>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</si>
  <si>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</si>
  <si>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</si>
  <si>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</si>
  <si>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</si>
  <si>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</si>
  <si>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</si>
  <si>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</si>
  <si>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</si>
  <si>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</si>
  <si>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</si>
  <si>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</si>
  <si>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</si>
  <si>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</si>
  <si>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</si>
  <si>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</si>
  <si>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</si>
  <si>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</si>
  <si>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</si>
  <si>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</si>
  <si>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</si>
  <si>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</si>
  <si>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</si>
  <si>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</si>
  <si>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</si>
  <si>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</si>
  <si>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</si>
  <si>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</si>
  <si>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</si>
  <si>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</si>
  <si>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</si>
  <si>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</si>
  <si>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</si>
  <si>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</si>
  <si>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</si>
  <si>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</si>
  <si>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</si>
  <si>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</si>
  <si>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</si>
  <si>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</si>
  <si>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</si>
  <si>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</si>
  <si>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</si>
  <si>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</si>
  <si>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</si>
  <si>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</si>
  <si>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</si>
  <si>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</si>
  <si>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</si>
  <si>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</si>
  <si>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</si>
  <si>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</si>
  <si>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</si>
  <si>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</si>
  <si>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</si>
  <si>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</si>
  <si>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</si>
  <si>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</si>
  <si>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</si>
  <si>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</si>
  <si>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</si>
  <si>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</si>
  <si>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</si>
  <si>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</si>
  <si>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</si>
  <si>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</si>
  <si>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</si>
  <si>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</si>
  <si>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</si>
  <si>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</si>
  <si>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</si>
  <si>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</si>
  <si>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</si>
  <si>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</si>
  <si>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</si>
  <si>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</si>
  <si>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</si>
  <si>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</si>
  <si>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</si>
  <si>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</si>
  <si>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</si>
  <si>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</si>
  <si>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</si>
  <si>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</si>
  <si>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</si>
  <si>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</si>
  <si>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</si>
  <si>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</si>
  <si>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</si>
  <si>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</si>
  <si>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</si>
  <si>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</si>
  <si>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</si>
  <si>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</si>
  <si>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</si>
  <si>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</si>
  <si>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</si>
  <si>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</si>
  <si>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</si>
  <si>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</si>
  <si>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</si>
  <si>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</si>
  <si>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</si>
  <si>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</si>
  <si>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</si>
  <si>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</si>
  <si>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</si>
  <si>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</si>
  <si>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</si>
  <si>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</si>
  <si>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</si>
  <si>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</si>
  <si>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</si>
  <si>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</si>
  <si>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</si>
  <si>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</si>
  <si>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</si>
  <si>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</si>
  <si>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</si>
  <si>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</si>
  <si>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</si>
  <si>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</si>
  <si>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</si>
  <si>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</si>
  <si>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</si>
  <si>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</si>
  <si>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</si>
  <si>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</si>
  <si>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</si>
  <si>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</si>
  <si>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</si>
  <si>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</si>
  <si>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</si>
  <si>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</si>
  <si>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</si>
  <si>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</si>
  <si>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</si>
  <si>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</si>
  <si>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</si>
  <si>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</si>
  <si>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</si>
  <si>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</si>
  <si>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</si>
  <si>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</si>
  <si>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</si>
  <si>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</si>
  <si>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</si>
  <si>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</si>
  <si>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</si>
  <si>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</si>
  <si>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</si>
  <si>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</si>
  <si>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</si>
  <si>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</si>
  <si>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</si>
  <si>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</si>
  <si>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</si>
  <si>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</si>
  <si>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</si>
  <si>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</si>
  <si>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</si>
  <si>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</si>
  <si>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</si>
  <si>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</si>
  <si>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</si>
  <si>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</si>
  <si>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</si>
  <si>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</si>
  <si>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</si>
  <si>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</si>
  <si>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</si>
  <si>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</si>
  <si>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</si>
  <si>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</si>
  <si>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</si>
  <si>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</si>
  <si>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</si>
  <si>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</si>
  <si>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</si>
  <si>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</si>
  <si>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</si>
  <si>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</si>
  <si>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</si>
  <si>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</si>
  <si>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</si>
  <si>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</si>
  <si>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</si>
  <si>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</si>
  <si>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</si>
  <si>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</si>
  <si>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</si>
  <si>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</si>
  <si>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</si>
  <si>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</si>
  <si>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</si>
  <si>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</si>
  <si>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</si>
  <si>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</si>
  <si>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</si>
  <si>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</si>
  <si>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</si>
  <si>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</si>
  <si>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</si>
  <si>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</si>
  <si>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</si>
  <si>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</si>
  <si>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</si>
  <si>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</si>
  <si>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</si>
  <si>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</si>
  <si>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</si>
  <si>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</si>
  <si>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</si>
  <si>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</si>
  <si>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</si>
  <si>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</si>
  <si>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</si>
  <si>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</si>
  <si>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</si>
  <si>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</si>
  <si>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</si>
  <si>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</si>
  <si>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</si>
  <si>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</si>
  <si>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</si>
  <si>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</si>
  <si>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</si>
  <si>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</si>
  <si>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</si>
  <si>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</si>
  <si>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</si>
  <si>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</si>
  <si>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</si>
  <si>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</si>
  <si>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</si>
  <si>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</si>
  <si>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</si>
  <si>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</si>
  <si>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</si>
  <si>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</si>
  <si>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</si>
  <si>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</si>
  <si>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</si>
  <si>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</si>
  <si>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</si>
  <si>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</si>
  <si>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</si>
  <si>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</si>
  <si>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</si>
  <si>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</si>
  <si>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</si>
  <si>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</si>
  <si>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</si>
  <si>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</si>
  <si>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</si>
  <si>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</si>
  <si>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</si>
  <si>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</si>
  <si>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</si>
  <si>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</si>
  <si>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</si>
  <si>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</si>
  <si>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</si>
  <si>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</si>
  <si>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</si>
  <si>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</si>
  <si>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</si>
  <si>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</si>
  <si>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</si>
  <si>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</si>
  <si>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</si>
  <si>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</si>
  <si>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</si>
  <si>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</si>
  <si>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</si>
  <si>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</si>
  <si>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</si>
  <si>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</si>
  <si>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</si>
  <si>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</si>
  <si>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</si>
  <si>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</si>
  <si>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</si>
  <si>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</si>
  <si>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</si>
  <si>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</si>
  <si>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</si>
  <si>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</si>
  <si>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</si>
  <si>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</si>
  <si>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</si>
  <si>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</si>
  <si>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</si>
  <si>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</si>
  <si>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</si>
  <si>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</si>
  <si>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</si>
  <si>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</si>
  <si>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</si>
  <si>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</si>
  <si>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</si>
  <si>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</si>
  <si>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</si>
  <si>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</si>
  <si>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</si>
  <si>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</si>
  <si>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</si>
  <si>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</si>
  <si>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</si>
  <si>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</si>
  <si>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</si>
  <si>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</si>
  <si>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</si>
  <si>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</si>
  <si>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</si>
  <si>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</si>
  <si>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</si>
  <si>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</si>
  <si>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</si>
  <si>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</si>
  <si>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</si>
  <si>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</si>
  <si>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</si>
  <si>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</si>
  <si>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</si>
  <si>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</si>
  <si>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</si>
  <si>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</si>
  <si>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</si>
  <si>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</si>
  <si>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</si>
  <si>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</si>
  <si>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</si>
  <si>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</si>
  <si>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</si>
  <si>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</si>
  <si>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</si>
  <si>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</si>
  <si>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</si>
  <si>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</si>
  <si>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</si>
  <si>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</si>
  <si>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</si>
  <si>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</si>
  <si>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</si>
  <si>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</si>
  <si>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</si>
  <si>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</si>
  <si>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</si>
  <si>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</si>
  <si>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</si>
  <si>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</si>
  <si>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</si>
  <si>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</si>
  <si>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</si>
  <si>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</si>
  <si>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</si>
  <si>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</si>
  <si>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</si>
  <si>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</si>
  <si>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</si>
  <si>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</si>
  <si>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</si>
  <si>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</si>
  <si>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</si>
  <si>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</si>
  <si>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</si>
  <si>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</si>
  <si>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</si>
  <si>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</si>
  <si>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</si>
  <si>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</si>
  <si>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</si>
  <si>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</si>
  <si>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</si>
  <si>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</si>
  <si>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</si>
  <si>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</si>
  <si>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</si>
  <si>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</si>
  <si>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</si>
  <si>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</si>
  <si>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</si>
  <si>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</si>
  <si>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</si>
  <si>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</si>
  <si>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</si>
  <si>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</si>
  <si>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</si>
  <si>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</si>
  <si>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</si>
  <si>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</si>
  <si>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</si>
  <si>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</si>
  <si>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</si>
  <si>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</si>
  <si>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</si>
  <si>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</si>
  <si>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</si>
  <si>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</si>
  <si>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</si>
  <si>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</si>
  <si>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</si>
  <si>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</si>
  <si>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</si>
  <si>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</si>
  <si>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</si>
  <si>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</si>
  <si>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</si>
  <si>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</si>
  <si>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</si>
  <si>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</si>
  <si>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</si>
  <si>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</si>
  <si>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</si>
  <si>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</si>
  <si>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</si>
  <si>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</si>
  <si>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</si>
  <si>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</si>
  <si>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</si>
  <si>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</si>
  <si>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</si>
  <si>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</si>
  <si>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</si>
  <si>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</si>
  <si>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</si>
  <si>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</si>
  <si>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</si>
  <si>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</si>
  <si>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</si>
  <si>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</si>
  <si>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</si>
  <si>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</si>
  <si>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</si>
  <si>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</si>
  <si>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</si>
  <si>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</si>
  <si>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</si>
  <si>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</si>
  <si>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</si>
  <si>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</si>
  <si>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</si>
  <si>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</si>
  <si>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</si>
  <si>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</si>
  <si>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</si>
  <si>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</si>
  <si>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</si>
  <si>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</si>
  <si>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</si>
  <si>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</si>
  <si>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</si>
  <si>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</si>
  <si>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</si>
  <si>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</si>
  <si>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</si>
  <si>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</si>
  <si>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</si>
  <si>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</si>
  <si>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</si>
  <si>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</si>
  <si>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</si>
  <si>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</si>
  <si>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</si>
  <si>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</si>
  <si>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</si>
  <si>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</si>
  <si>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</si>
  <si>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</si>
  <si>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</si>
  <si>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</si>
  <si>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</si>
  <si>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</si>
  <si>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</si>
  <si>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</si>
  <si>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</si>
  <si>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</si>
  <si>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</si>
  <si>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</si>
  <si>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</si>
  <si>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</si>
  <si>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</si>
  <si>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</si>
  <si>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</si>
  <si>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</si>
  <si>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</si>
  <si>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</si>
  <si>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</si>
  <si>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</si>
  <si>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</si>
  <si>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</si>
  <si>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</si>
  <si>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</si>
  <si>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</si>
  <si>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</si>
  <si>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</si>
  <si>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</si>
  <si>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</si>
  <si>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</si>
  <si>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</si>
  <si>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</si>
  <si>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</si>
  <si>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</si>
  <si>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</si>
  <si>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</si>
  <si>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</si>
  <si>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</si>
  <si>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</si>
  <si>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</si>
  <si>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</si>
  <si>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</si>
  <si>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</si>
  <si>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</si>
  <si>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</si>
  <si>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</si>
  <si>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</si>
  <si>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</si>
  <si>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</si>
  <si>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</si>
  <si>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</si>
  <si>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</si>
  <si>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</si>
  <si>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</si>
  <si>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</si>
  <si>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</si>
  <si>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</si>
  <si>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</si>
  <si>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</si>
  <si>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</si>
  <si>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</si>
  <si>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</si>
  <si>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</si>
  <si>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</si>
  <si>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</si>
  <si>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</si>
  <si>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</si>
  <si>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</si>
  <si>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</si>
  <si>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</si>
  <si>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</si>
  <si>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</si>
  <si>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</si>
  <si>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</si>
  <si>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</si>
  <si>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</si>
  <si>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</si>
  <si>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</si>
  <si>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</si>
  <si>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</si>
  <si>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</si>
  <si>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</si>
  <si>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</si>
  <si>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</si>
  <si>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</si>
  <si>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</si>
  <si>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</si>
  <si>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</si>
  <si>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</si>
  <si>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</si>
  <si>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</si>
  <si>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</si>
  <si>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</si>
  <si>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</si>
  <si>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</si>
  <si>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</si>
  <si>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</si>
  <si>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</si>
  <si>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</si>
  <si>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</si>
  <si>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</si>
  <si>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</si>
  <si>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</si>
  <si>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</si>
  <si>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</si>
  <si>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</si>
  <si>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</si>
  <si>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</si>
  <si>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</si>
  <si>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</si>
  <si>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</si>
  <si>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</si>
  <si>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</si>
  <si>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</si>
  <si>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</si>
  <si>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</si>
  <si>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</si>
  <si>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</si>
  <si>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</si>
  <si>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</si>
  <si>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</si>
  <si>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</si>
  <si>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</si>
  <si>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</si>
  <si>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</si>
  <si>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</si>
  <si>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</si>
  <si>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</si>
  <si>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</si>
  <si>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</si>
  <si>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</si>
  <si>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</si>
  <si>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</si>
  <si>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</si>
  <si>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</si>
  <si>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</si>
  <si>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</si>
  <si>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</si>
  <si>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</si>
  <si>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</si>
  <si>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</si>
  <si>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</si>
  <si>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</si>
  <si>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</si>
  <si>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</si>
  <si>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</si>
  <si>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</si>
  <si>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</si>
  <si>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</si>
  <si>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</si>
  <si>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</si>
  <si>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</si>
  <si>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</si>
  <si>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</si>
  <si>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</si>
  <si>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</si>
  <si>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</si>
  <si>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</si>
  <si>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</si>
  <si>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</si>
  <si>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</si>
  <si>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</si>
  <si>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</si>
  <si>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</si>
  <si>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</si>
  <si>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</si>
  <si>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</si>
  <si>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</si>
  <si>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</si>
  <si>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</si>
  <si>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</si>
  <si>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</si>
  <si>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</si>
  <si>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</si>
  <si>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</si>
  <si>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</si>
  <si>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</si>
  <si>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</si>
  <si>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</si>
  <si>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</si>
  <si>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</si>
  <si>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</si>
  <si>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</si>
  <si>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</si>
  <si>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</si>
  <si>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</si>
  <si>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</si>
  <si>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</si>
  <si>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</si>
  <si>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</si>
  <si>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</si>
  <si>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</si>
  <si>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</si>
  <si>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</si>
  <si>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</si>
  <si>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</si>
  <si>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</si>
  <si>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</si>
  <si>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</si>
  <si>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</si>
  <si>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</si>
  <si>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</si>
  <si>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</si>
  <si>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</si>
  <si>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</si>
  <si>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</si>
  <si>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</si>
  <si>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</si>
  <si>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</si>
  <si>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</si>
  <si>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</si>
  <si>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</si>
  <si>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</si>
  <si>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</si>
  <si>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</si>
  <si>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</si>
  <si>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</si>
  <si>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</si>
  <si>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</si>
  <si>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</si>
  <si>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</si>
  <si>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</si>
  <si>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</si>
  <si>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</si>
  <si>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</si>
  <si>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</si>
  <si>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</si>
  <si>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</si>
  <si>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</si>
  <si>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</si>
  <si>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</si>
  <si>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</si>
  <si>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</si>
  <si>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</si>
  <si>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</si>
  <si>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</si>
  <si>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</si>
  <si>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</si>
  <si>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</si>
  <si>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</si>
  <si>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</si>
  <si>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</si>
  <si>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</si>
  <si>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</si>
  <si>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</si>
  <si>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</si>
  <si>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</si>
  <si>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</si>
  <si>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</si>
  <si>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</si>
  <si>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</si>
  <si>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</si>
  <si>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</si>
  <si>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</si>
  <si>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</si>
  <si>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</si>
  <si>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</si>
  <si>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</si>
  <si>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</si>
  <si>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</si>
  <si>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</si>
  <si>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</si>
  <si>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</si>
  <si>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</si>
  <si>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</si>
  <si>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</si>
  <si>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</si>
  <si>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</si>
  <si>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</si>
  <si>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</si>
  <si>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</si>
  <si>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</si>
  <si>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</si>
  <si>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</si>
  <si>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</si>
  <si>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</si>
  <si>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</si>
  <si>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</si>
  <si>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</si>
  <si>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</si>
  <si>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</si>
  <si>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</si>
  <si>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</si>
  <si>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</si>
  <si>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</si>
  <si>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</si>
  <si>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</si>
  <si>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</si>
  <si>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</si>
  <si>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</si>
  <si>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</si>
  <si>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</si>
  <si>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</si>
  <si>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</si>
  <si>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</si>
  <si>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</si>
  <si>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</si>
  <si>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</si>
  <si>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</si>
  <si>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</si>
  <si>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</si>
  <si>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</si>
  <si>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</si>
  <si>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</si>
  <si>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</si>
  <si>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</si>
  <si>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</si>
  <si>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</si>
  <si>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</si>
  <si>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</si>
  <si>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</si>
  <si>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</si>
  <si>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</si>
  <si>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</si>
  <si>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</si>
  <si>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</si>
  <si>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</si>
  <si>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</si>
  <si>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</si>
  <si>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</si>
  <si>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</si>
  <si>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</si>
  <si>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</si>
  <si>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</si>
  <si>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</si>
  <si>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</si>
  <si>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</si>
  <si>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</si>
  <si>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</si>
  <si>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</si>
  <si>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</si>
  <si>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</si>
  <si>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</si>
  <si>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</si>
  <si>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</si>
  <si>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</si>
  <si>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</si>
  <si>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</si>
  <si>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</si>
  <si>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</si>
  <si>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</si>
  <si>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</si>
  <si>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</si>
  <si>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</si>
  <si>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</si>
  <si>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</si>
  <si>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</si>
  <si>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</si>
  <si>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</si>
  <si>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</si>
  <si>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</si>
  <si>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</si>
  <si>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</si>
  <si>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</si>
  <si>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</si>
  <si>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</si>
  <si>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</si>
  <si>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</si>
  <si>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</si>
  <si>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</si>
  <si>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</si>
  <si>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</si>
  <si>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</si>
  <si>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</si>
  <si>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</si>
  <si>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</si>
  <si>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</si>
  <si>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</si>
  <si>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</si>
  <si>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</si>
  <si>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</si>
  <si>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</si>
  <si>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</si>
  <si>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</si>
  <si>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</si>
  <si>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</si>
  <si>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</si>
  <si>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</si>
  <si>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</si>
  <si>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</si>
  <si>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</si>
  <si>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</si>
  <si>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</si>
  <si>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</si>
  <si>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</si>
  <si>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</si>
  <si>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</si>
  <si>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</si>
  <si>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</si>
  <si>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</si>
  <si>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</si>
  <si>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</si>
  <si>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</si>
  <si>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</si>
  <si>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</si>
  <si>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</si>
  <si>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</si>
  <si>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</si>
  <si>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</si>
  <si>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</si>
  <si>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</si>
  <si>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</si>
  <si>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</si>
  <si>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</si>
  <si>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</si>
  <si>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</si>
  <si>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</si>
  <si>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</si>
  <si>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</si>
  <si>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</si>
  <si>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</si>
  <si>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</si>
  <si>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</si>
  <si>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</si>
  <si>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</si>
  <si>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</si>
  <si>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</si>
  <si>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</si>
  <si>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</si>
  <si>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</si>
  <si>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</si>
  <si>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</si>
  <si>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</si>
  <si>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</si>
  <si>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</si>
  <si>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</si>
  <si>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</si>
  <si>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</si>
  <si>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</si>
  <si>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</si>
  <si>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</si>
  <si>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</si>
  <si>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</si>
  <si>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</si>
  <si>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</si>
  <si>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</si>
  <si>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</si>
  <si>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</si>
  <si>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</si>
  <si>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</si>
  <si>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</si>
  <si>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</si>
  <si>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</si>
  <si>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</si>
  <si>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</si>
  <si>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</si>
  <si>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</si>
  <si>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</si>
  <si>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</si>
  <si>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</si>
  <si>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</si>
  <si>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</si>
  <si>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</si>
  <si>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</si>
  <si>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</si>
  <si>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</si>
  <si>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</si>
  <si>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</si>
  <si>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</si>
  <si>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</si>
  <si>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</si>
  <si>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</si>
  <si>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</si>
  <si>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</si>
  <si>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</si>
  <si>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</si>
  <si>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</si>
  <si>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</si>
  <si>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</si>
  <si>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</si>
  <si>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</si>
  <si>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</si>
  <si>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</si>
  <si>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</si>
  <si>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</si>
  <si>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</si>
  <si>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</si>
  <si>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</si>
  <si>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</si>
  <si>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</si>
  <si>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</si>
  <si>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</si>
  <si>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</si>
  <si>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</si>
  <si>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</si>
  <si>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</si>
  <si>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</si>
  <si>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</si>
  <si>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</si>
  <si>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</si>
  <si>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</si>
  <si>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</si>
  <si>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</si>
  <si>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</si>
  <si>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</si>
  <si>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</si>
  <si>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</si>
  <si>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</si>
  <si>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</si>
  <si>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</si>
  <si>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</si>
  <si>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</si>
  <si>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</si>
  <si>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</si>
  <si>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</si>
  <si>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</si>
  <si>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</si>
  <si>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</si>
  <si>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</si>
  <si>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</si>
  <si>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</si>
  <si>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</si>
  <si>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</si>
  <si>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</si>
  <si>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</si>
  <si>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</si>
  <si>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</si>
  <si>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</si>
  <si>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</si>
  <si>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</si>
  <si>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</si>
  <si>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</si>
  <si>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</si>
  <si>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</si>
  <si>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</si>
  <si>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</si>
  <si>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</si>
  <si>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</si>
  <si>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</si>
  <si>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</si>
  <si>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</si>
  <si>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</si>
  <si>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</si>
  <si>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</si>
  <si>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</si>
  <si>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</si>
  <si>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</si>
  <si>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</si>
  <si>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</si>
  <si>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</si>
  <si>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</si>
  <si>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</si>
  <si>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</si>
  <si>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</si>
  <si>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</si>
  <si>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</si>
  <si>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</si>
  <si>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</si>
  <si>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</si>
  <si>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</si>
  <si>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</si>
  <si>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</si>
  <si>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</si>
  <si>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</si>
  <si>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</si>
  <si>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</si>
  <si>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</si>
  <si>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</si>
  <si>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</si>
  <si>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</si>
  <si>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</si>
  <si>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</si>
  <si>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</si>
  <si>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</si>
  <si>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</si>
  <si>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</si>
  <si>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</si>
  <si>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</si>
  <si>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</si>
  <si>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</si>
  <si>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</si>
  <si>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</si>
  <si>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</si>
  <si>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</si>
  <si>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</si>
  <si>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</si>
  <si>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</si>
  <si>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</si>
  <si>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</si>
  <si>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</si>
  <si>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</si>
  <si>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</si>
  <si>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</si>
  <si>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</si>
  <si>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</si>
  <si>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</si>
  <si>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</si>
  <si>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</si>
  <si>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</si>
  <si>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</si>
  <si>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</si>
  <si>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</si>
  <si>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</si>
  <si>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</si>
  <si>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</si>
  <si>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</si>
  <si>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</si>
  <si>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</si>
  <si>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</si>
  <si>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</si>
  <si>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</si>
  <si>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</si>
  <si>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</si>
  <si>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</si>
  <si>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</si>
  <si>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</si>
  <si>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</si>
  <si>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</si>
  <si>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</si>
  <si>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</si>
  <si>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</si>
  <si>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</si>
  <si>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</si>
  <si>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</si>
  <si>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</si>
  <si>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</si>
  <si>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</si>
  <si>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</si>
  <si>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</si>
  <si>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</si>
  <si>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</si>
  <si>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</si>
  <si>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</si>
  <si>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</si>
  <si>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</si>
  <si>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</si>
  <si>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</si>
  <si>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</si>
  <si>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</si>
  <si>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</si>
  <si>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</si>
  <si>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</si>
  <si>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</si>
  <si>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</si>
  <si>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</si>
  <si>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</si>
  <si>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</si>
  <si>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</si>
  <si>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</si>
  <si>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</si>
  <si>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</si>
  <si>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</si>
  <si>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</si>
  <si>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</si>
  <si>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</si>
  <si>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</si>
  <si>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</si>
  <si>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</si>
  <si>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</si>
  <si>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</si>
  <si>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</si>
  <si>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</si>
  <si>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</si>
  <si>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</si>
  <si>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</si>
  <si>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</si>
  <si>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</si>
  <si>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</si>
  <si>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</si>
  <si>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</si>
  <si>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</si>
  <si>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</si>
  <si>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</si>
  <si>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</si>
  <si>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</si>
  <si>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</si>
  <si>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</si>
  <si>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</si>
  <si>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</si>
  <si>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</si>
  <si>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</si>
  <si>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</si>
  <si>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</si>
  <si>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</si>
  <si>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</si>
  <si>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</si>
  <si>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</si>
  <si>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</si>
  <si>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</si>
  <si>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</si>
  <si>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</si>
  <si>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</si>
  <si>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</si>
  <si>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</si>
  <si>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</si>
  <si>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</si>
  <si>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</si>
  <si>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</si>
  <si>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</si>
  <si>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</si>
  <si>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</si>
  <si>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</si>
  <si>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</si>
  <si>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</si>
  <si>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</si>
  <si>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</si>
  <si>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</si>
  <si>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</si>
  <si>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</si>
  <si>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</si>
  <si>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</si>
  <si>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</si>
  <si>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</si>
  <si>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</si>
  <si>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</si>
  <si>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</si>
  <si>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</si>
  <si>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</si>
  <si>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</si>
  <si>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</si>
  <si>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</si>
  <si>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</si>
  <si>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</si>
  <si>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</si>
  <si>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</si>
  <si>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</si>
  <si>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</si>
  <si>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</si>
  <si>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</si>
  <si>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</si>
  <si>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</si>
  <si>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</si>
  <si>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</si>
  <si>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</si>
  <si>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</si>
  <si>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</si>
  <si>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</si>
  <si>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</si>
  <si>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</si>
  <si>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</si>
  <si>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</si>
  <si>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</si>
  <si>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</si>
  <si>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</si>
  <si>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</si>
  <si>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</si>
  <si>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</si>
  <si>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</si>
  <si>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</si>
  <si>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</si>
  <si>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</si>
  <si>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</si>
  <si>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</si>
  <si>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</si>
  <si>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</si>
  <si>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</si>
  <si>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</si>
  <si>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</si>
  <si>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</si>
  <si>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</si>
  <si>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</si>
  <si>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</si>
  <si>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</si>
  <si>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</si>
  <si>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</si>
  <si>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</si>
  <si>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</si>
  <si>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</si>
  <si>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</si>
  <si>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</si>
  <si>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</si>
  <si>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</si>
  <si>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</si>
  <si>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</si>
  <si>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</si>
  <si>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</si>
  <si>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</si>
  <si>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</si>
  <si>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</si>
  <si>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</si>
  <si>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</si>
  <si>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</si>
  <si>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</si>
  <si>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</si>
  <si>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</si>
  <si>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</si>
  <si>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</si>
  <si>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</si>
  <si>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</si>
  <si>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</si>
  <si>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</si>
  <si>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</si>
  <si>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</si>
  <si>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</si>
  <si>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</si>
  <si>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</si>
  <si>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</si>
  <si>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</si>
  <si>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</si>
  <si>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</si>
  <si>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</si>
  <si>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</si>
  <si>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</si>
  <si>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</si>
  <si>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</si>
  <si>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</si>
  <si>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</si>
  <si>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</si>
  <si>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</si>
  <si>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</si>
  <si>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</si>
  <si>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</si>
  <si>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</si>
  <si>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</si>
  <si>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</si>
  <si>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</si>
  <si>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</si>
  <si>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</si>
  <si>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</si>
  <si>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</si>
  <si>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</si>
  <si>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</si>
  <si>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</si>
  <si>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</si>
  <si>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</si>
  <si>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</si>
  <si>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</si>
  <si>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</si>
  <si>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</si>
  <si>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</si>
  <si>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</si>
  <si>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</si>
  <si>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</si>
  <si>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</si>
  <si>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</si>
  <si>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</si>
  <si>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</si>
  <si>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</si>
  <si>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</si>
  <si>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</si>
  <si>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</si>
  <si>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</si>
  <si>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</si>
  <si>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</si>
  <si>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</si>
  <si>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</si>
  <si>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</si>
  <si>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</si>
  <si>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</si>
  <si>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</si>
  <si>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</si>
  <si>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</si>
  <si>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</si>
  <si>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</si>
  <si>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</si>
  <si>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</si>
  <si>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</si>
  <si>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</si>
  <si>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</si>
  <si>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</si>
  <si>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</si>
  <si>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</si>
  <si>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</si>
  <si>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</si>
  <si>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</si>
  <si>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</si>
  <si>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</si>
  <si>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</si>
  <si>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</si>
  <si>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</si>
  <si>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</si>
  <si>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</si>
  <si>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</si>
  <si>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</si>
  <si>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</si>
  <si>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</si>
  <si>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</si>
  <si>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</si>
  <si>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</si>
  <si>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</si>
  <si>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</si>
  <si>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</si>
  <si>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</si>
  <si>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</si>
  <si>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</si>
  <si>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</si>
  <si>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</si>
  <si>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</si>
  <si>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</si>
  <si>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</si>
  <si>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</si>
  <si>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</si>
  <si>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</si>
  <si>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</si>
  <si>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</si>
  <si>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</si>
  <si>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</si>
  <si>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</si>
  <si>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</si>
  <si>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</si>
  <si>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</si>
  <si>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</si>
  <si>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</si>
  <si>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</si>
  <si>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</si>
  <si>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</si>
  <si>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</si>
  <si>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</si>
  <si>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</si>
  <si>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</si>
  <si>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</si>
  <si>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</si>
  <si>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</si>
  <si>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</si>
  <si>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</si>
  <si>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</si>
  <si>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</si>
  <si>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</si>
  <si>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</si>
  <si>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</si>
  <si>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</si>
  <si>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</si>
  <si>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</si>
  <si>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</si>
  <si>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</si>
  <si>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</si>
  <si>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</si>
  <si>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</si>
  <si>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</si>
  <si>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</si>
  <si>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</si>
  <si>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</si>
  <si>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</si>
  <si>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</si>
  <si>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</si>
  <si>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</si>
  <si>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</si>
  <si>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</si>
  <si>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</si>
  <si>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</si>
  <si>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</si>
  <si>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</si>
  <si>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</si>
  <si>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</si>
  <si>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</si>
  <si>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</si>
  <si>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</si>
  <si>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</si>
  <si>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</si>
  <si>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</si>
  <si>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</si>
  <si>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</si>
  <si>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</si>
  <si>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</si>
  <si>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</si>
  <si>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</si>
  <si>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</si>
  <si>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</si>
  <si>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</si>
  <si>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</si>
  <si>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</si>
  <si>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</si>
  <si>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</si>
  <si>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</si>
  <si>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</si>
  <si>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</si>
  <si>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</si>
  <si>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</si>
  <si>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</si>
  <si>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</si>
  <si>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</si>
  <si>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</si>
  <si>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</si>
  <si>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</si>
  <si>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</si>
  <si>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</si>
  <si>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</si>
  <si>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</si>
  <si>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</si>
  <si>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</si>
  <si>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</si>
  <si>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</si>
  <si>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</si>
  <si>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</si>
  <si>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</si>
  <si>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</si>
  <si>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</si>
  <si>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</si>
  <si>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</si>
  <si>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</si>
  <si>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</si>
  <si>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</si>
  <si>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</si>
  <si>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</si>
  <si>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</si>
  <si>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</si>
  <si>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</si>
  <si>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</si>
  <si>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</si>
  <si>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</si>
  <si>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</si>
  <si>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</si>
  <si>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</si>
  <si>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</si>
  <si>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</si>
  <si>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</si>
  <si>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</si>
  <si>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</si>
  <si>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</si>
  <si>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</si>
  <si>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</si>
  <si>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</si>
  <si>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</si>
  <si>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</si>
  <si>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</si>
  <si>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</si>
  <si>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</si>
  <si>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</si>
  <si>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</si>
  <si>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</si>
  <si>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</si>
  <si>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</si>
  <si>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</si>
  <si>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</si>
  <si>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</si>
  <si>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</si>
  <si>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</si>
  <si>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</si>
  <si>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</si>
  <si>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</si>
  <si>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</si>
  <si>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</si>
  <si>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</si>
  <si>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</si>
  <si>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</si>
  <si>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</si>
  <si>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</si>
  <si>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</si>
  <si>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</si>
  <si>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</si>
  <si>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</si>
  <si>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</si>
  <si>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</si>
  <si>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</si>
  <si>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</si>
  <si>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</si>
  <si>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</si>
  <si>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</si>
  <si>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</si>
  <si>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</si>
  <si>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</si>
  <si>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</si>
  <si>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</si>
  <si>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</si>
  <si>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</si>
  <si>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</si>
  <si>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</si>
  <si>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</si>
  <si>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</si>
  <si>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</si>
  <si>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</si>
  <si>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</si>
  <si>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</si>
  <si>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</si>
  <si>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</si>
  <si>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</si>
  <si>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</si>
  <si>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</si>
  <si>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</si>
  <si>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</si>
  <si>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</si>
  <si>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</si>
  <si>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</si>
  <si>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</si>
  <si>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</si>
  <si>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</si>
  <si>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</si>
  <si>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</si>
  <si>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</si>
  <si>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</si>
  <si>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</si>
  <si>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</si>
  <si>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</si>
  <si>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</si>
  <si>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</si>
  <si>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</si>
  <si>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</si>
  <si>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</si>
  <si>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</si>
  <si>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</si>
  <si>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</si>
  <si>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</si>
  <si>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</si>
  <si>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</si>
  <si>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</si>
  <si>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</si>
  <si>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</si>
  <si>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</si>
  <si>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</si>
  <si>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</si>
  <si>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</si>
  <si>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</si>
  <si>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</si>
  <si>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</si>
  <si>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</si>
  <si>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</si>
  <si>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</si>
  <si>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</si>
  <si>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</si>
  <si>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</si>
  <si>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</si>
  <si>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</si>
  <si>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</si>
  <si>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</si>
  <si>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</si>
  <si>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</si>
  <si>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</si>
  <si>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</si>
  <si>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</si>
  <si>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</si>
  <si>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</si>
  <si>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</si>
  <si>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</si>
  <si>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</si>
  <si>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</si>
  <si>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</si>
  <si>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</si>
  <si>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</si>
  <si>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</si>
  <si>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</si>
  <si>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</si>
  <si>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</si>
  <si>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</si>
  <si>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</si>
  <si>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</si>
  <si>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</si>
  <si>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</si>
  <si>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</si>
  <si>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</si>
  <si>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</si>
  <si>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</si>
  <si>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</si>
  <si>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</si>
  <si>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</si>
  <si>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</si>
  <si>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</si>
  <si>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</si>
  <si>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</si>
  <si>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</si>
  <si>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</si>
  <si>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</si>
  <si>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</si>
  <si>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</si>
  <si>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</si>
  <si>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</si>
  <si>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</si>
  <si>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</si>
  <si>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</si>
  <si>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</si>
  <si>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</si>
  <si>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</si>
  <si>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</si>
  <si>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</si>
  <si>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</si>
  <si>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</si>
  <si>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</si>
  <si>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</si>
  <si>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</si>
  <si>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</si>
  <si>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</si>
  <si>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</si>
  <si>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</si>
  <si>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</si>
  <si>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</si>
  <si>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</si>
  <si>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</si>
  <si>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</si>
  <si>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</si>
  <si>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</si>
  <si>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</si>
  <si>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</si>
  <si>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</si>
  <si>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</si>
  <si>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</si>
  <si>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</si>
  <si>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</si>
  <si>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</si>
  <si>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</si>
  <si>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</si>
  <si>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</si>
  <si>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</si>
  <si>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</si>
  <si>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</si>
  <si>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</si>
  <si>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</si>
  <si>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</si>
  <si>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</si>
  <si>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</si>
  <si>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</si>
  <si>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</si>
  <si>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</si>
  <si>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</si>
  <si>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</si>
  <si>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</si>
  <si>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</si>
  <si>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</si>
  <si>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</si>
  <si>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</si>
  <si>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</si>
  <si>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</si>
  <si>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</si>
  <si>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</si>
  <si>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</si>
  <si>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</si>
  <si>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</si>
  <si>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</si>
  <si>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</si>
  <si>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</si>
  <si>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</si>
  <si>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</si>
  <si>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</si>
  <si>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</si>
  <si>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</si>
  <si>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</si>
  <si>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</si>
  <si>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</si>
  <si>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</si>
  <si>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</si>
  <si>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</si>
  <si>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</si>
  <si>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</si>
  <si>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</si>
  <si>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</si>
  <si>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</si>
  <si>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</si>
  <si>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</si>
  <si>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</si>
  <si>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</si>
  <si>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</si>
  <si>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</si>
  <si>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</si>
  <si>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</si>
  <si>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</si>
  <si>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</si>
  <si>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</si>
  <si>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</si>
  <si>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</si>
  <si>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</si>
  <si>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</si>
  <si>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</si>
  <si>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</si>
  <si>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</si>
  <si>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</si>
  <si>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</si>
  <si>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</si>
  <si>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</si>
  <si>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</si>
  <si>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</si>
  <si>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</si>
  <si>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</si>
  <si>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</si>
  <si>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</si>
  <si>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</si>
  <si>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</si>
  <si>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</si>
  <si>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</si>
  <si>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</si>
  <si>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</si>
  <si>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</si>
  <si>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</si>
  <si>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</si>
  <si>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</si>
  <si>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</si>
  <si>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</si>
  <si>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</si>
  <si>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</si>
  <si>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</si>
  <si>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</si>
  <si>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</si>
  <si>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</si>
  <si>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</si>
  <si>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</si>
  <si>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</si>
  <si>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</si>
  <si>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</si>
  <si>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</si>
  <si>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</si>
  <si>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</si>
  <si>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</si>
  <si>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</si>
  <si>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</si>
  <si>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</si>
  <si>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</si>
  <si>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</si>
  <si>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</si>
  <si>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</si>
  <si>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</si>
  <si>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</si>
  <si>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</si>
  <si>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</si>
  <si>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</si>
  <si>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</si>
  <si>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</si>
  <si>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</si>
  <si>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</si>
  <si>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</si>
  <si>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</si>
  <si>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</si>
  <si>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</si>
  <si>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</si>
  <si>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</si>
  <si>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</si>
  <si>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</si>
  <si>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</si>
  <si>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</si>
  <si>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</si>
  <si>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</si>
  <si>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</si>
  <si>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</si>
  <si>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</si>
  <si>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</si>
  <si>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</si>
  <si>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</si>
  <si>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</si>
  <si>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</si>
  <si>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</si>
  <si>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</si>
  <si>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</si>
  <si>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</si>
  <si>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</si>
  <si>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</si>
  <si>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</si>
  <si>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</si>
  <si>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</si>
  <si>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</si>
  <si>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</si>
  <si>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</si>
  <si>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</si>
  <si>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</si>
  <si>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</si>
  <si>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</si>
  <si>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</si>
  <si>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</si>
  <si>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</si>
  <si>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</si>
  <si>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</si>
  <si>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</si>
  <si>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</si>
  <si>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</si>
  <si>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</si>
  <si>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</si>
  <si>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</si>
  <si>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</si>
  <si>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</si>
  <si>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</si>
  <si>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</si>
  <si>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</si>
  <si>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</si>
  <si>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</si>
  <si>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</si>
  <si>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</si>
  <si>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</si>
  <si>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</si>
  <si>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</si>
  <si>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</si>
  <si>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</si>
  <si>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</si>
  <si>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</si>
  <si>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</si>
  <si>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</si>
  <si>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</si>
  <si>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</si>
  <si>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</si>
  <si>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</si>
  <si>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</si>
  <si>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</si>
  <si>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</si>
  <si>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</si>
  <si>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</si>
  <si>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</si>
  <si>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</si>
  <si>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</si>
  <si>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</si>
  <si>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</si>
  <si>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</si>
  <si>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</si>
  <si>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</si>
  <si>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</si>
  <si>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</si>
  <si>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</si>
  <si>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</si>
  <si>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</si>
  <si>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</si>
  <si>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</si>
  <si>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</si>
  <si>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</si>
  <si>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</si>
  <si>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</si>
  <si>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</si>
  <si>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</si>
  <si>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</si>
  <si>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</si>
  <si>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</si>
  <si>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</si>
  <si>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</si>
  <si>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</si>
  <si>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</si>
  <si>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</si>
  <si>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</si>
  <si>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</si>
  <si>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</si>
  <si>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</si>
  <si>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</si>
  <si>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</si>
  <si>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</si>
  <si>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</si>
  <si>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</si>
  <si>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</si>
  <si>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</si>
  <si>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</si>
  <si>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</si>
  <si>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</si>
  <si>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</si>
  <si>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</si>
  <si>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</si>
  <si>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</si>
  <si>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</si>
  <si>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</si>
  <si>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</si>
  <si>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</si>
  <si>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</si>
  <si>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</si>
  <si>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</si>
  <si>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</si>
  <si>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</si>
  <si>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</si>
  <si>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</si>
  <si>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</si>
  <si>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</si>
  <si>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</si>
  <si>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</si>
  <si>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</si>
  <si>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</si>
  <si>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</si>
  <si>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</si>
  <si>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</si>
  <si>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</si>
  <si>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</si>
  <si>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</si>
  <si>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</si>
  <si>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</si>
  <si>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</si>
  <si>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</si>
  <si>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</si>
  <si>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</si>
  <si>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</si>
  <si>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</si>
  <si>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</si>
  <si>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</si>
  <si>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</si>
  <si>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</si>
  <si>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</si>
  <si>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</si>
  <si>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</si>
  <si>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</si>
  <si>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</si>
  <si>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</si>
  <si>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</si>
  <si>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</si>
  <si>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</si>
  <si>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</si>
  <si>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</si>
  <si>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</si>
  <si>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</si>
  <si>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</si>
  <si>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</si>
  <si>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</si>
  <si>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</si>
  <si>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</si>
  <si>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</si>
  <si>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</si>
  <si>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</si>
  <si>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</si>
  <si>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</si>
  <si>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</si>
  <si>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</si>
  <si>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</si>
  <si>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</si>
  <si>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</si>
  <si>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</si>
  <si>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</si>
  <si>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</si>
  <si>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</si>
  <si>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</si>
  <si>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</si>
  <si>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</si>
  <si>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</si>
  <si>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</si>
  <si>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</si>
  <si>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</si>
  <si>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</si>
  <si>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</si>
  <si>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</si>
  <si>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</si>
  <si>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</si>
  <si>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</si>
  <si>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</si>
  <si>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</si>
  <si>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</si>
  <si>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</si>
  <si>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</si>
  <si>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</si>
  <si>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</si>
  <si>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</si>
  <si>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</si>
  <si>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</si>
  <si>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</si>
  <si>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</si>
  <si>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</si>
  <si>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</si>
  <si>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</si>
  <si>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</si>
  <si>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</si>
  <si>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</si>
  <si>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</si>
  <si>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</si>
  <si>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</si>
  <si>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</si>
  <si>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</si>
  <si>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</si>
  <si>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</si>
  <si>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</si>
  <si>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</si>
  <si>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</si>
  <si>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</si>
  <si>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</si>
  <si>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</si>
  <si>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</si>
  <si>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</si>
  <si>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</si>
  <si>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</si>
  <si>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</si>
  <si>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</si>
  <si>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</si>
  <si>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</si>
  <si>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</si>
  <si>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</si>
  <si>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</si>
  <si>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</si>
  <si>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</si>
  <si>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</si>
  <si>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</si>
  <si>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</si>
  <si>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</si>
  <si>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</si>
  <si>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</si>
  <si>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</si>
  <si>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</si>
  <si>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</si>
  <si>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</si>
  <si>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</si>
  <si>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</si>
  <si>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</si>
  <si>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</si>
  <si>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</si>
  <si>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</si>
  <si>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</si>
  <si>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</si>
  <si>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</si>
  <si>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</si>
  <si>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</si>
  <si>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</si>
  <si>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</si>
  <si>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</si>
  <si>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</si>
  <si>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</si>
  <si>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</si>
  <si>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</si>
  <si>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</si>
  <si>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</si>
  <si>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</si>
  <si>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</si>
  <si>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</si>
  <si>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</si>
  <si>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</si>
  <si>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</si>
  <si>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</si>
  <si>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</si>
  <si>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</si>
  <si>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</si>
  <si>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</si>
  <si>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</si>
  <si>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</si>
  <si>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</si>
  <si>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</si>
  <si>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</si>
  <si>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</si>
  <si>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</si>
  <si>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</si>
  <si>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</si>
  <si>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</si>
  <si>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</si>
  <si>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</si>
  <si>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</si>
  <si>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</si>
  <si>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</si>
  <si>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</si>
  <si>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</si>
  <si>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</si>
  <si>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</si>
  <si>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</si>
  <si>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</si>
  <si>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</si>
  <si>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</si>
  <si>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</si>
  <si>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</si>
  <si>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</si>
  <si>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</si>
  <si>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</si>
  <si>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</si>
  <si>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</si>
  <si>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</si>
  <si>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</si>
  <si>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</si>
  <si>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</si>
  <si>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</si>
  <si>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</si>
  <si>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</si>
  <si>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</si>
  <si>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</si>
  <si>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</si>
  <si>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</si>
  <si>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</si>
  <si>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</si>
  <si>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</si>
  <si>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</si>
  <si>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</si>
  <si>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</si>
  <si>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</si>
  <si>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</si>
  <si>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</si>
  <si>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</si>
  <si>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</si>
  <si>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</si>
  <si>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</si>
  <si>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</si>
  <si>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</si>
  <si>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</si>
  <si>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</si>
  <si>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</si>
  <si>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</si>
  <si>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</si>
  <si>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</si>
  <si>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</si>
  <si>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</si>
  <si>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</si>
  <si>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</si>
  <si>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</si>
  <si>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</si>
  <si>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</si>
  <si>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</si>
  <si>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</si>
  <si>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</si>
  <si>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</si>
  <si>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</si>
  <si>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</si>
  <si>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</si>
  <si>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</si>
  <si>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</si>
  <si>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</si>
  <si>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</si>
  <si>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</si>
  <si>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</si>
  <si>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</si>
  <si>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</si>
  <si>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</si>
  <si>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</si>
  <si>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</si>
  <si>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</si>
  <si>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</si>
  <si>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</si>
  <si>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</si>
  <si>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</si>
  <si>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</si>
  <si>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</si>
  <si>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</si>
  <si>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</si>
  <si>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</si>
  <si>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</si>
  <si>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</si>
  <si>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</si>
  <si>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</si>
  <si>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</si>
  <si>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</si>
  <si>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</si>
  <si>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</si>
  <si>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</si>
  <si>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</si>
  <si>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</si>
  <si>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</si>
  <si>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</si>
  <si>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</si>
  <si>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</si>
  <si>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</si>
  <si>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</si>
  <si>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</si>
  <si>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</si>
  <si>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</si>
  <si>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</si>
  <si>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</si>
  <si>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</si>
  <si>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</si>
  <si>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</si>
  <si>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</si>
  <si>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</si>
  <si>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</si>
  <si>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</si>
  <si>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</si>
  <si>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</si>
  <si>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</si>
  <si>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</si>
  <si>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</si>
  <si>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</si>
  <si>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</si>
  <si>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</si>
  <si>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</si>
  <si>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</si>
  <si>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</si>
  <si>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</si>
  <si>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</si>
  <si>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</si>
  <si>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</si>
  <si>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</si>
  <si>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</si>
  <si>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</si>
  <si>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</si>
  <si>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</si>
  <si>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</si>
  <si>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</si>
  <si>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</si>
  <si>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</si>
  <si>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</si>
  <si>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</si>
  <si>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</si>
  <si>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</si>
  <si>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</si>
  <si>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</si>
  <si>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</si>
  <si>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</si>
  <si>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</si>
  <si>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</si>
  <si>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</si>
  <si>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</si>
  <si>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</si>
  <si>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</si>
  <si>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</si>
  <si>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</si>
  <si>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</si>
  <si>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</si>
  <si>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</si>
  <si>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</si>
  <si>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</si>
  <si>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</si>
  <si>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</si>
  <si>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</si>
  <si>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</si>
  <si>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</si>
  <si>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</si>
  <si>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</si>
  <si>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</si>
  <si>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</si>
  <si>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</si>
  <si>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</si>
  <si>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</si>
  <si>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</si>
  <si>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</si>
  <si>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</si>
  <si>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</si>
  <si>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</si>
  <si>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</si>
  <si>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</si>
  <si>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</si>
  <si>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</si>
  <si>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</si>
  <si>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</si>
  <si>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</si>
  <si>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</si>
  <si>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</si>
  <si>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</si>
  <si>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</si>
  <si>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</si>
  <si>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</si>
  <si>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</si>
  <si>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</si>
  <si>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</si>
  <si>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</si>
  <si>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</si>
  <si>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</si>
  <si>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</si>
  <si>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</si>
  <si>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</si>
  <si>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</si>
  <si>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</si>
  <si>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</si>
  <si>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</si>
  <si>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</si>
  <si>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</si>
  <si>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</si>
  <si>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</si>
  <si>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</si>
  <si>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</si>
  <si>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</si>
  <si>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</si>
  <si>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</si>
  <si>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</si>
  <si>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</si>
  <si>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</si>
  <si>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</si>
  <si>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</si>
  <si>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</si>
  <si>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</si>
  <si>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</si>
  <si>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</si>
  <si>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</si>
  <si>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</si>
  <si>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</si>
  <si>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</si>
  <si>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</si>
  <si>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</si>
  <si>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</si>
  <si>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</si>
  <si>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</si>
  <si>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</si>
  <si>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</si>
  <si>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</si>
  <si>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</si>
  <si>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</si>
  <si>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</si>
  <si>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</si>
  <si>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</si>
  <si>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</si>
  <si>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</si>
  <si>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</si>
  <si>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</si>
  <si>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</si>
  <si>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</si>
  <si>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</si>
  <si>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</si>
  <si>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</si>
  <si>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</si>
  <si>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</si>
  <si>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</si>
  <si>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</si>
  <si>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</si>
  <si>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</si>
  <si>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</si>
  <si>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</si>
  <si>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</si>
  <si>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</si>
  <si>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</si>
  <si>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</si>
  <si>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</si>
  <si>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</si>
  <si>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</si>
  <si>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</si>
  <si>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</si>
  <si>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</si>
  <si>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</si>
  <si>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</si>
  <si>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</si>
  <si>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</si>
  <si>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</si>
  <si>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</si>
  <si>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</si>
  <si>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</si>
  <si>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</si>
  <si>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</si>
  <si>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</si>
  <si>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</si>
  <si>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</si>
  <si>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</si>
  <si>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</si>
  <si>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</si>
  <si>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</si>
  <si>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</si>
  <si>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</si>
  <si>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</si>
  <si>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</si>
  <si>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</si>
  <si>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</si>
  <si>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</si>
  <si>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</si>
  <si>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</si>
  <si>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</si>
  <si>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</si>
  <si>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</si>
  <si>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</si>
  <si>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</si>
  <si>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</si>
  <si>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</si>
  <si>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</si>
  <si>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</si>
  <si>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</si>
  <si>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</si>
  <si>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</si>
  <si>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</si>
  <si>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</si>
  <si>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</si>
  <si>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</si>
  <si>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</si>
  <si>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</si>
  <si>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</si>
  <si>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</si>
  <si>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</si>
  <si>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</si>
  <si>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</si>
  <si>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</si>
  <si>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</si>
  <si>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</si>
  <si>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</si>
  <si>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</si>
  <si>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</si>
  <si>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</si>
  <si>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</si>
  <si>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</si>
  <si>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</si>
  <si>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</si>
  <si>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</si>
  <si>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</si>
  <si>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</si>
  <si>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</si>
  <si>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</si>
  <si>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</si>
  <si>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</si>
  <si>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</si>
  <si>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</si>
  <si>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</si>
  <si>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</si>
  <si>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</si>
  <si>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</si>
  <si>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</si>
  <si>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</si>
  <si>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</si>
  <si>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</si>
  <si>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</si>
  <si>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</si>
  <si>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</si>
  <si>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</si>
  <si>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</si>
  <si>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</si>
  <si>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</si>
  <si>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</si>
  <si>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</si>
  <si>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</si>
  <si>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</si>
  <si>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</si>
  <si>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</si>
  <si>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</si>
  <si>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</si>
  <si>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</si>
  <si>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</si>
  <si>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</si>
  <si>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</si>
  <si>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</si>
  <si>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</si>
  <si>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</si>
  <si>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</si>
  <si>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</si>
  <si>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</si>
  <si>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</si>
  <si>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</si>
  <si>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</si>
  <si>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</si>
  <si>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</si>
  <si>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</si>
  <si>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</si>
  <si>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</si>
  <si>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</si>
  <si>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</si>
  <si>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</si>
  <si>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</si>
  <si>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</si>
  <si>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</si>
  <si>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</si>
  <si>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</si>
  <si>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</si>
  <si>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</si>
  <si>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</si>
  <si>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</si>
  <si>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</si>
  <si>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</si>
  <si>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</si>
  <si>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</si>
  <si>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</si>
  <si>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</si>
  <si>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</si>
  <si>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</si>
  <si>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</si>
  <si>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</si>
  <si>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</si>
  <si>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</si>
  <si>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</si>
  <si>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</si>
  <si>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</si>
  <si>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</si>
  <si>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</si>
  <si>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</si>
  <si>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</si>
  <si>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</si>
  <si>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</si>
  <si>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</si>
  <si>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</si>
  <si>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</si>
  <si>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</si>
  <si>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</si>
  <si>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</si>
  <si>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</si>
  <si>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</si>
  <si>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</si>
  <si>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</si>
  <si>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</si>
  <si>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</si>
  <si>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</si>
  <si>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</si>
  <si>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</si>
  <si>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</si>
  <si>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</si>
  <si>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</si>
  <si>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</si>
  <si>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</si>
  <si>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</si>
  <si>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</si>
  <si>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</si>
  <si>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</si>
  <si>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</si>
  <si>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</si>
  <si>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</si>
  <si>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</si>
  <si>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</si>
  <si>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</si>
  <si>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</si>
  <si>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</si>
  <si>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</si>
  <si>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</si>
  <si>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</si>
  <si>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</si>
  <si>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</si>
  <si>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</si>
  <si>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</si>
  <si>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</si>
  <si>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</si>
  <si>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</si>
  <si>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</si>
  <si>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</si>
  <si>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</si>
  <si>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</si>
  <si>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</si>
  <si>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</si>
  <si>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</si>
  <si>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</si>
  <si>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</si>
  <si>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</si>
  <si>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</si>
  <si>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</si>
  <si>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</si>
  <si>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</si>
  <si>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</si>
  <si>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</si>
  <si>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</si>
  <si>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</si>
  <si>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</si>
  <si>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</si>
  <si>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</si>
  <si>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</si>
  <si>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</si>
  <si>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</si>
  <si>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</si>
  <si>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</si>
  <si>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</si>
  <si>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</si>
  <si>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</si>
  <si>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</si>
  <si>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</si>
  <si>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</si>
  <si>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</si>
  <si>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</si>
  <si>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</si>
  <si>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</si>
  <si>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</si>
  <si>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</si>
  <si>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</si>
  <si>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</si>
  <si>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</si>
  <si>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</si>
  <si>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</si>
  <si>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</si>
  <si>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</si>
  <si>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</si>
  <si>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</si>
  <si>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</si>
  <si>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</si>
  <si>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</si>
  <si>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</si>
  <si>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</si>
  <si>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</si>
  <si>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</si>
  <si>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</si>
  <si>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</si>
  <si>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</si>
  <si>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</si>
  <si>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</si>
  <si>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</si>
  <si>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</si>
  <si>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</si>
  <si>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</si>
  <si>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</si>
  <si>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</si>
  <si>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</si>
  <si>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</si>
  <si>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</si>
  <si>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</si>
  <si>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</si>
  <si>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</si>
  <si>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</si>
  <si>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</si>
  <si>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</si>
  <si>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</si>
  <si>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</si>
  <si>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</si>
  <si>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</si>
  <si>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</si>
  <si>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</si>
  <si>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</si>
  <si>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</si>
  <si>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</si>
  <si>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</si>
  <si>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</si>
  <si>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</si>
  <si>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</si>
  <si>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</si>
  <si>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</si>
  <si>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</si>
  <si>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</si>
  <si>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</si>
  <si>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</si>
  <si>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</si>
  <si>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</si>
  <si>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</si>
  <si>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</si>
  <si>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</si>
  <si>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</si>
  <si>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</si>
  <si>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</si>
  <si>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</si>
  <si>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</si>
  <si>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</si>
  <si>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</si>
  <si>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</si>
  <si>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</si>
  <si>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</si>
  <si>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</si>
  <si>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</si>
  <si>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</si>
  <si>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</si>
  <si>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</si>
  <si>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</si>
  <si>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</si>
  <si>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</si>
  <si>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</si>
  <si>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</si>
  <si>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</si>
  <si>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</si>
  <si>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</si>
  <si>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</si>
  <si>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</si>
  <si>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</si>
  <si>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</si>
  <si>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</si>
  <si>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</si>
  <si>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</si>
  <si>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</si>
  <si>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</si>
  <si>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</si>
  <si>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</si>
  <si>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</si>
  <si>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</si>
  <si>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</si>
  <si>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</si>
  <si>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</si>
  <si>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</si>
  <si>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</si>
  <si>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</si>
  <si>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</si>
  <si>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</si>
  <si>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</si>
  <si>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</si>
  <si>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</si>
  <si>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</si>
  <si>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</si>
  <si>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</si>
  <si>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</si>
  <si>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</si>
  <si>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</si>
  <si>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</si>
  <si>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</si>
  <si>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</si>
  <si>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</si>
  <si>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</si>
  <si>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</si>
  <si>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</si>
  <si>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</si>
  <si>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</si>
  <si>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</si>
  <si>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</si>
  <si>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</si>
  <si>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</si>
  <si>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</si>
  <si>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</si>
  <si>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</si>
  <si>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</si>
  <si>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</si>
  <si>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</si>
  <si>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</si>
  <si>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</si>
  <si>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</si>
  <si>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</si>
  <si>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</si>
  <si>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</si>
  <si>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</si>
  <si>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</si>
  <si>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</si>
  <si>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</si>
  <si>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</si>
  <si>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</si>
  <si>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</si>
  <si>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</si>
  <si>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</si>
  <si>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</si>
  <si>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</si>
  <si>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</si>
  <si>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</si>
  <si>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</si>
  <si>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</si>
  <si>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</si>
  <si>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</si>
  <si>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</si>
  <si>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</si>
  <si>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</si>
  <si>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</si>
  <si>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</si>
  <si>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</si>
  <si>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</si>
  <si>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</si>
  <si>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</si>
  <si>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</si>
  <si>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</si>
  <si>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</si>
  <si>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</si>
  <si>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</si>
  <si>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</si>
  <si>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</si>
  <si>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</si>
  <si>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</si>
  <si>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</si>
  <si>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</si>
  <si>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</si>
  <si>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</si>
  <si>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</si>
  <si>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</si>
  <si>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</si>
  <si>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</si>
  <si>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</si>
  <si>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</si>
  <si>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</si>
  <si>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</si>
  <si>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</si>
  <si>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</si>
  <si>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</si>
  <si>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</si>
  <si>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</si>
  <si>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</si>
  <si>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</si>
  <si>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</si>
  <si>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</si>
  <si>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</si>
  <si>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</si>
  <si>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</si>
  <si>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</si>
  <si>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</si>
  <si>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</si>
  <si>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</si>
  <si>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</si>
  <si>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</si>
  <si>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</si>
  <si>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</si>
  <si>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</si>
  <si>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</si>
  <si>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</si>
  <si>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</si>
  <si>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</si>
  <si>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</si>
  <si>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</si>
  <si>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</si>
  <si>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</si>
  <si>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</si>
  <si>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</si>
  <si>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</si>
  <si>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</si>
  <si>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</si>
  <si>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</si>
  <si>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</si>
  <si>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</si>
  <si>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</si>
  <si>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</si>
  <si>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</si>
  <si>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</si>
  <si>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</si>
  <si>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</si>
  <si>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</si>
  <si>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</si>
  <si>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</si>
  <si>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</si>
  <si>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</si>
  <si>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</si>
  <si>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</si>
  <si>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</si>
  <si>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</si>
  <si>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</si>
  <si>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</si>
  <si>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</si>
  <si>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</si>
  <si>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</si>
  <si>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</si>
  <si>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</si>
  <si>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</si>
  <si>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</si>
  <si>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</si>
  <si>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</si>
  <si>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</si>
  <si>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</si>
  <si>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</si>
  <si>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</si>
  <si>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</si>
  <si>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</si>
  <si>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</si>
  <si>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</si>
  <si>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</si>
  <si>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</si>
  <si>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</si>
  <si>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</si>
  <si>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</si>
  <si>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</si>
  <si>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</si>
  <si>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</si>
  <si>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</si>
  <si>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</si>
  <si>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</si>
  <si>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</si>
  <si>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</si>
  <si>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</si>
  <si>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</si>
  <si>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</si>
  <si>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</si>
  <si>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</si>
  <si>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</si>
  <si>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</si>
  <si>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</si>
  <si>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</si>
  <si>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</si>
  <si>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</si>
  <si>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</si>
  <si>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</si>
  <si>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</si>
  <si>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</si>
  <si>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</si>
  <si>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</si>
  <si>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</si>
  <si>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</si>
  <si>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</si>
  <si>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</si>
  <si>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</si>
  <si>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</si>
  <si>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</si>
  <si>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</si>
  <si>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</si>
  <si>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</si>
  <si>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</si>
  <si>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</si>
  <si>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</si>
  <si>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</si>
  <si>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</si>
  <si>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</si>
  <si>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</si>
  <si>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</si>
  <si>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</si>
  <si>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</si>
  <si>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</si>
  <si>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</si>
  <si>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</si>
  <si>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</si>
  <si>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</si>
  <si>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</si>
  <si>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</si>
  <si>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</si>
  <si>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</si>
  <si>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</si>
  <si>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</si>
  <si>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</si>
  <si>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</si>
  <si>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</si>
  <si>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</si>
  <si>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</si>
  <si>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</si>
  <si>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</si>
  <si>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</si>
  <si>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</si>
  <si>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</si>
  <si>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</si>
  <si>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</si>
  <si>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</si>
  <si>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</si>
  <si>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</si>
  <si>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</si>
  <si>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</si>
  <si>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</si>
  <si>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</si>
  <si>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</si>
  <si>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</si>
  <si>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</si>
  <si>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</si>
  <si>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</si>
  <si>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</si>
  <si>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</si>
  <si>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</si>
  <si>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</si>
  <si>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</si>
  <si>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</si>
  <si>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</si>
  <si>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</si>
  <si>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</si>
  <si>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</si>
  <si>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</si>
  <si>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</si>
  <si>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</si>
  <si>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</si>
  <si>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</si>
  <si>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</si>
  <si>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</si>
  <si>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</si>
  <si>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</si>
  <si>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</si>
  <si>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</si>
  <si>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</si>
  <si>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</si>
  <si>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</si>
  <si>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</si>
  <si>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</si>
  <si>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</si>
  <si>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</si>
  <si>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</si>
  <si>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</si>
  <si>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</si>
  <si>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</si>
  <si>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</si>
  <si>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</si>
  <si>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</si>
  <si>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</si>
  <si>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</si>
  <si>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</si>
  <si>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</si>
  <si>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</si>
  <si>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</si>
  <si>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</si>
  <si>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</si>
  <si>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</si>
  <si>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</si>
  <si>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</si>
  <si>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</si>
  <si>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</si>
  <si>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</si>
  <si>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</si>
  <si>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</si>
  <si>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</si>
  <si>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</si>
  <si>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</si>
  <si>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</si>
  <si>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</si>
  <si>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</si>
  <si>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</si>
  <si>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</si>
  <si>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</si>
  <si>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</si>
  <si>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</si>
  <si>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</si>
  <si>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</si>
  <si>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</si>
  <si>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</si>
  <si>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</si>
  <si>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</si>
  <si>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</si>
  <si>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</si>
  <si>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</si>
  <si>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</si>
  <si>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</si>
  <si>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</si>
  <si>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</si>
  <si>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</si>
  <si>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</si>
  <si>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</si>
  <si>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</si>
  <si>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</si>
  <si>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</si>
  <si>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</si>
  <si>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</si>
  <si>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</si>
  <si>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</si>
  <si>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</si>
  <si>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</si>
  <si>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</si>
  <si>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</si>
  <si>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</si>
  <si>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</si>
  <si>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</si>
  <si>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</si>
  <si>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</si>
  <si>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</si>
  <si>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</si>
  <si>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</si>
  <si>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</si>
  <si>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</si>
  <si>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</si>
  <si>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</si>
  <si>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</si>
  <si>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</si>
  <si>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</si>
  <si>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</si>
  <si>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</si>
  <si>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</si>
  <si>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</si>
  <si>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</si>
  <si>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</si>
  <si>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</si>
  <si>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</si>
  <si>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</si>
  <si>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</si>
  <si>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</si>
  <si>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</si>
  <si>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</si>
  <si>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</si>
  <si>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</si>
  <si>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</si>
  <si>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</si>
  <si>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</si>
  <si>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</si>
  <si>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</si>
  <si>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</si>
  <si>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</si>
  <si>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</si>
  <si>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</si>
  <si>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</si>
  <si>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</si>
  <si>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</si>
  <si>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</si>
  <si>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</si>
  <si>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</si>
  <si>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</si>
  <si>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</si>
  <si>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</si>
  <si>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</si>
  <si>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</si>
  <si>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</si>
  <si>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</si>
  <si>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</si>
  <si>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</si>
  <si>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</si>
  <si>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</si>
  <si>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</si>
  <si>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</si>
  <si>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</si>
  <si>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</si>
  <si>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</si>
  <si>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</si>
  <si>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</si>
  <si>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</si>
  <si>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</si>
  <si>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</si>
  <si>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</si>
  <si>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</si>
  <si>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</si>
  <si>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</si>
  <si>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</si>
  <si>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</si>
  <si>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</si>
  <si>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</si>
  <si>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</si>
  <si>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</si>
  <si>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</si>
  <si>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</si>
  <si>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</si>
  <si>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</si>
  <si>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</si>
  <si>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</si>
  <si>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</si>
  <si>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</si>
  <si>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</si>
  <si>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</si>
  <si>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</si>
  <si>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</si>
  <si>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</si>
  <si>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</si>
  <si>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</si>
  <si>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</si>
  <si>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</si>
  <si>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</si>
  <si>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</si>
  <si>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</si>
  <si>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</si>
  <si>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</si>
  <si>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</si>
  <si>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</si>
  <si>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</si>
  <si>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</si>
  <si>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</si>
  <si>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</si>
  <si>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</si>
  <si>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</si>
  <si>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</si>
  <si>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</si>
  <si>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</si>
  <si>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</si>
  <si>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</si>
  <si>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</si>
  <si>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</si>
  <si>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</si>
  <si>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</si>
  <si>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</si>
  <si>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</si>
  <si>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</si>
  <si>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</si>
  <si>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</si>
  <si>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</si>
  <si>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</si>
  <si>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</si>
  <si>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</si>
  <si>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</si>
  <si>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</si>
  <si>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</si>
  <si>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</si>
  <si>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</si>
  <si>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</si>
  <si>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</si>
  <si>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</si>
  <si>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</si>
  <si>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</si>
  <si>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</si>
  <si>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</si>
  <si>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</si>
  <si>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</si>
  <si>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</si>
  <si>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</si>
  <si>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</si>
  <si>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</si>
  <si>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</si>
  <si>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</si>
  <si>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</si>
  <si>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</si>
  <si>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</si>
  <si>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</si>
  <si>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</si>
  <si>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</si>
  <si>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</si>
  <si>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</si>
  <si>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</si>
  <si>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</si>
  <si>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</si>
  <si>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</si>
  <si>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</si>
  <si>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</si>
  <si>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</si>
  <si>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</si>
  <si>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</si>
  <si>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</si>
  <si>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</si>
  <si>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</si>
  <si>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</si>
  <si>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</si>
  <si>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</si>
  <si>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</si>
  <si>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</si>
  <si>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</si>
  <si>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</si>
  <si>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</si>
  <si>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</si>
  <si>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</si>
  <si>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</si>
  <si>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</si>
  <si>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</si>
  <si>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</si>
  <si>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</si>
  <si>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</si>
  <si>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</si>
  <si>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</si>
  <si>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</si>
  <si>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</si>
  <si>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</si>
  <si>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</si>
  <si>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</si>
  <si>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</si>
  <si>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</si>
  <si>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</si>
  <si>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</si>
  <si>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</si>
  <si>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</si>
  <si>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</si>
  <si>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</si>
  <si>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</si>
  <si>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</si>
  <si>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</si>
  <si>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</si>
  <si>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</si>
  <si>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</si>
  <si>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</si>
  <si>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</si>
  <si>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</si>
  <si>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</si>
  <si>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</si>
  <si>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</si>
  <si>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</si>
  <si>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</si>
  <si>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</si>
  <si>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</si>
  <si>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</si>
  <si>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</si>
  <si>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</si>
  <si>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</si>
  <si>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</si>
  <si>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</si>
  <si>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</si>
  <si>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</si>
  <si>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</si>
  <si>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</si>
  <si>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</si>
  <si>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</si>
  <si>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</si>
  <si>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</si>
  <si>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</si>
  <si>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</si>
  <si>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</si>
  <si>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</si>
  <si>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</si>
  <si>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</si>
  <si>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</si>
  <si>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</si>
  <si>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</si>
  <si>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</si>
  <si>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</si>
  <si>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</si>
  <si>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</si>
  <si>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</si>
  <si>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</si>
  <si>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</si>
  <si>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</si>
  <si>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</si>
  <si>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</si>
  <si>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</si>
  <si>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</si>
  <si>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</si>
  <si>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</si>
  <si>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</si>
  <si>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</si>
  <si>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</si>
  <si>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</si>
  <si>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</si>
  <si>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</si>
  <si>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</si>
  <si>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</si>
  <si>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</si>
  <si>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</si>
  <si>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</si>
  <si>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</si>
  <si>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</si>
  <si>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</si>
  <si>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</si>
  <si>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</si>
  <si>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</si>
  <si>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</si>
  <si>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</si>
  <si>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</si>
  <si>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</si>
  <si>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</si>
  <si>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</si>
  <si>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</si>
  <si>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</si>
  <si>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</si>
  <si>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</si>
  <si>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</si>
  <si>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</si>
  <si>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</si>
  <si>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</si>
  <si>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</si>
  <si>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</si>
  <si>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</si>
  <si>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</si>
  <si>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</si>
  <si>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</si>
  <si>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</si>
  <si>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</si>
  <si>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</si>
  <si>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</si>
  <si>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</si>
  <si>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</si>
  <si>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</si>
  <si>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</si>
  <si>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</si>
  <si>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</si>
  <si>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</si>
  <si>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</si>
  <si>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</si>
  <si>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</si>
  <si>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</si>
  <si>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</si>
  <si>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</si>
  <si>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</si>
  <si>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</si>
  <si>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</si>
  <si>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</si>
  <si>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</si>
  <si>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</si>
  <si>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</si>
  <si>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</si>
  <si>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</si>
  <si>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</si>
  <si>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</si>
  <si>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</si>
  <si>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</si>
  <si>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</si>
  <si>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</si>
  <si>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</si>
  <si>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</si>
  <si>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</si>
  <si>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</si>
  <si>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</si>
  <si>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</si>
  <si>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</si>
  <si>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</si>
  <si>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</si>
  <si>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</si>
  <si>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</si>
  <si>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</si>
  <si>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</si>
  <si>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</si>
  <si>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</si>
  <si>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</si>
  <si>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</si>
  <si>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</si>
  <si>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</si>
  <si>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</si>
  <si>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</si>
  <si>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</si>
  <si>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</si>
  <si>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</si>
  <si>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</si>
  <si>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</si>
  <si>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</si>
  <si>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</si>
  <si>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</si>
  <si>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</si>
  <si>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</si>
  <si>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</si>
  <si>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</si>
  <si>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</si>
  <si>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</si>
  <si>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</si>
  <si>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</si>
  <si>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</si>
  <si>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</si>
  <si>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</si>
  <si>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</si>
  <si>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</si>
  <si>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</si>
  <si>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</si>
  <si>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</si>
  <si>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</si>
  <si>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</si>
  <si>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</si>
  <si>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</si>
  <si>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</si>
  <si>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</si>
  <si>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</si>
  <si>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</si>
  <si>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</si>
  <si>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</si>
  <si>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</si>
  <si>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</si>
  <si>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</si>
  <si>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</si>
  <si>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</si>
  <si>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</si>
  <si>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</si>
  <si>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</si>
  <si>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</si>
  <si>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</si>
  <si>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</si>
  <si>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</si>
  <si>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</si>
  <si>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</si>
  <si>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</si>
  <si>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</si>
  <si>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</si>
  <si>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</si>
  <si>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</si>
  <si>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</si>
  <si>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</si>
  <si>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</si>
  <si>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</si>
  <si>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</si>
  <si>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</si>
  <si>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</si>
  <si>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</si>
  <si>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</si>
  <si>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</si>
  <si>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</si>
  <si>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</si>
  <si>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</si>
  <si>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</si>
  <si>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</si>
  <si>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</si>
  <si>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</si>
  <si>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</si>
  <si>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</si>
  <si>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</si>
  <si>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</si>
  <si>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</si>
  <si>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</si>
  <si>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</si>
  <si>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</si>
  <si>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</si>
  <si>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</si>
  <si>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</si>
  <si>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</si>
  <si>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</si>
  <si>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</si>
  <si>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</si>
  <si>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</si>
  <si>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</si>
  <si>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</si>
  <si>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</si>
  <si>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</si>
  <si>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</si>
  <si>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</si>
  <si>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</si>
  <si>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</si>
  <si>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</si>
  <si>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</si>
  <si>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</si>
  <si>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</si>
  <si>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</si>
  <si>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</si>
  <si>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</si>
  <si>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</si>
  <si>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</si>
  <si>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</si>
  <si>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</si>
  <si>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</si>
  <si>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</si>
  <si>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</si>
  <si>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</si>
  <si>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</si>
  <si>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</si>
  <si>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</si>
  <si>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</si>
  <si>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</si>
  <si>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</si>
  <si>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</si>
  <si>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</si>
  <si>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</si>
  <si>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</si>
  <si>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</si>
  <si>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</si>
  <si>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</si>
  <si>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</si>
  <si>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</si>
  <si>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</si>
  <si>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</si>
  <si>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</si>
  <si>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</si>
  <si>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</si>
  <si>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</si>
  <si>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</si>
  <si>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</si>
  <si>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</si>
  <si>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</si>
  <si>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</si>
  <si>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</si>
  <si>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</si>
  <si>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</si>
  <si>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</si>
  <si>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</si>
  <si>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</si>
  <si>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</si>
  <si>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</si>
  <si>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</si>
  <si>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</si>
  <si>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</si>
  <si>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</si>
  <si>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</si>
  <si>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</si>
  <si>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</si>
  <si>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</si>
  <si>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</si>
  <si>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</si>
  <si>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</si>
  <si>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</si>
  <si>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</si>
  <si>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</si>
  <si>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</si>
  <si>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</si>
  <si>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</si>
  <si>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</si>
  <si>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</si>
  <si>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</si>
  <si>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</si>
  <si>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</si>
  <si>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</si>
  <si>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</si>
  <si>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</si>
  <si>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</si>
  <si>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</si>
  <si>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</si>
  <si>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</si>
  <si>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</si>
  <si>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</si>
  <si>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</si>
  <si>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</si>
  <si>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</si>
  <si>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</si>
  <si>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</si>
  <si>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</si>
  <si>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</si>
  <si>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</si>
  <si>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</si>
  <si>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</si>
  <si>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</si>
  <si>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</si>
  <si>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</si>
  <si>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</si>
  <si>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</si>
  <si>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</si>
  <si>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</si>
  <si>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</si>
  <si>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</si>
  <si>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</si>
  <si>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</si>
  <si>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</si>
  <si>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</si>
  <si>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</si>
  <si>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</si>
  <si>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</si>
  <si>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</si>
  <si>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</si>
  <si>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</si>
  <si>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</si>
  <si>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</si>
  <si>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</si>
  <si>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</si>
  <si>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</si>
  <si>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</si>
  <si>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</si>
  <si>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</si>
  <si>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</si>
  <si>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</si>
  <si>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</si>
  <si>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</si>
  <si>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</si>
  <si>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</si>
  <si>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</si>
  <si>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</si>
  <si>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</si>
  <si>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</si>
  <si>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</si>
  <si>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</si>
  <si>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</si>
  <si>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</si>
  <si>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</si>
  <si>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</si>
  <si>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</si>
  <si>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</si>
  <si>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</si>
  <si>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</si>
  <si>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</si>
  <si>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</si>
  <si>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</si>
  <si>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</si>
  <si>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</si>
  <si>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</si>
  <si>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</si>
  <si>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</si>
  <si>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</si>
  <si>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</si>
  <si>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</si>
  <si>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</si>
  <si>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</si>
  <si>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</si>
  <si>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</si>
  <si>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</si>
  <si>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</si>
  <si>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</si>
  <si>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</si>
  <si>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</si>
  <si>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</si>
  <si>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</si>
  <si>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</si>
  <si>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</si>
  <si>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</si>
  <si>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</si>
  <si>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</si>
  <si>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</si>
  <si>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</si>
  <si>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</si>
  <si>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</si>
  <si>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</si>
  <si>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</si>
  <si>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</si>
  <si>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</si>
  <si>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</si>
  <si>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</si>
  <si>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</si>
  <si>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</si>
  <si>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</si>
  <si>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</si>
  <si>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</si>
  <si>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</si>
  <si>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</si>
  <si>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</si>
  <si>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</si>
  <si>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</si>
  <si>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</si>
  <si>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</si>
  <si>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</si>
  <si>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</si>
  <si>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</si>
  <si>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</si>
  <si>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</si>
  <si>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</si>
  <si>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</si>
  <si>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</si>
  <si>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</si>
  <si>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</si>
  <si>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</si>
  <si>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</si>
  <si>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</si>
  <si>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</si>
  <si>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</si>
  <si>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</si>
  <si>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</si>
  <si>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</si>
  <si>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</si>
  <si>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</si>
  <si>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</si>
  <si>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</si>
  <si>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</si>
  <si>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</si>
  <si>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</si>
  <si>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</si>
  <si>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</si>
  <si>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</si>
  <si>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</si>
  <si>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</si>
  <si>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</si>
  <si>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</si>
  <si>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</si>
  <si>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</si>
  <si>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</si>
  <si>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</si>
  <si>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</si>
  <si>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</si>
  <si>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</si>
  <si>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</si>
  <si>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</si>
  <si>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</si>
  <si>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</si>
  <si>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</si>
  <si>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</si>
  <si>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</si>
  <si>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</si>
  <si>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</si>
  <si>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</si>
  <si>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</si>
  <si>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</si>
  <si>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</si>
  <si>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</si>
  <si>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</si>
  <si>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</si>
  <si>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</si>
  <si>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</si>
  <si>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</si>
  <si>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</si>
  <si>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</si>
  <si>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</si>
  <si>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</si>
  <si>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</si>
  <si>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</si>
  <si>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</si>
  <si>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</si>
  <si>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</si>
  <si>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</si>
  <si>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</si>
  <si>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</si>
  <si>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</si>
  <si>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</si>
  <si>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</si>
  <si>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</si>
  <si>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</si>
  <si>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</si>
  <si>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</si>
  <si>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</si>
  <si>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</si>
  <si>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</si>
  <si>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</si>
  <si>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</si>
  <si>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</si>
  <si>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</si>
  <si>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</si>
  <si>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</si>
  <si>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</si>
  <si>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</si>
  <si>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</si>
  <si>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</si>
  <si>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</si>
  <si>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</si>
  <si>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</si>
  <si>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</si>
  <si>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</si>
  <si>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</si>
  <si>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</si>
  <si>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</si>
  <si>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</si>
  <si>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</si>
  <si>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</si>
  <si>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</si>
  <si>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</si>
  <si>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</si>
  <si>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</si>
  <si>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</si>
  <si>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</si>
  <si>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</si>
  <si>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</si>
  <si>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</si>
  <si>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</si>
  <si>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</si>
  <si>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</si>
  <si>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</si>
  <si>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</si>
  <si>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</si>
  <si>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</si>
  <si>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</si>
  <si>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</si>
  <si>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</si>
  <si>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</si>
  <si>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</si>
  <si>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</si>
  <si>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</si>
  <si>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</si>
  <si>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</si>
  <si>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</si>
  <si>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</si>
  <si>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</si>
  <si>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</si>
  <si>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</si>
  <si>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</si>
  <si>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</si>
  <si>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</si>
  <si>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</si>
  <si>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</si>
  <si>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</si>
  <si>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</si>
  <si>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</si>
  <si>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</si>
  <si>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</si>
  <si>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</si>
  <si>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</si>
  <si>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</si>
  <si>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</si>
  <si>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</si>
  <si>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</si>
  <si>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</si>
  <si>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</si>
  <si>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</si>
  <si>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</si>
  <si>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</si>
  <si>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</si>
  <si>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</si>
  <si>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</si>
  <si>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</si>
  <si>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</si>
  <si>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</si>
  <si>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</si>
  <si>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</si>
  <si>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</si>
  <si>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</si>
  <si>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</si>
  <si>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</si>
  <si>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</si>
  <si>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</si>
  <si>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</si>
  <si>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</si>
  <si>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</si>
  <si>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</si>
  <si>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</si>
  <si>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</si>
  <si>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</si>
  <si>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</si>
  <si>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</si>
  <si>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</si>
  <si>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</si>
  <si>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</si>
  <si>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</si>
  <si>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</si>
  <si>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</si>
  <si>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</si>
  <si>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</si>
  <si>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</si>
  <si>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</si>
  <si>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</si>
  <si>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</si>
  <si>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</si>
  <si>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</si>
  <si>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</si>
  <si>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</si>
  <si>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</si>
  <si>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</si>
  <si>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</si>
  <si>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</si>
  <si>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</si>
  <si>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</si>
  <si>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</si>
  <si>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</si>
  <si>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</si>
  <si>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</si>
  <si>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</si>
  <si>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</si>
  <si>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</si>
  <si>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</si>
  <si>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</si>
  <si>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</si>
  <si>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</si>
  <si>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</si>
  <si>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</si>
  <si>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</si>
  <si>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</si>
  <si>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</si>
  <si>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</si>
  <si>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</si>
  <si>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</si>
  <si>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</si>
  <si>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</si>
  <si>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</si>
  <si>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</si>
  <si>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</si>
  <si>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</si>
  <si>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</si>
  <si>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</si>
  <si>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</si>
  <si>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</si>
  <si>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</si>
  <si>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</si>
  <si>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</si>
  <si>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</si>
  <si>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</si>
  <si>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</si>
  <si>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</si>
  <si>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</si>
  <si>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</si>
  <si>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</si>
  <si>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</si>
  <si>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</si>
  <si>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</si>
  <si>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</si>
  <si>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</si>
  <si>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</si>
  <si>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</si>
  <si>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</si>
  <si>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</si>
  <si>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</si>
  <si>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</si>
  <si>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</si>
  <si>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</si>
  <si>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</si>
  <si>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</si>
  <si>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</si>
  <si>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</si>
  <si>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</si>
  <si>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</si>
  <si>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</si>
  <si>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</si>
  <si>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</si>
  <si>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</si>
  <si>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</si>
  <si>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</si>
  <si>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</si>
  <si>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</si>
  <si>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</si>
  <si>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</si>
  <si>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</si>
  <si>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</si>
  <si>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</si>
  <si>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</si>
  <si>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</si>
  <si>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</si>
  <si>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</si>
  <si>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</si>
  <si>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</si>
  <si>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</si>
  <si>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</si>
  <si>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</si>
  <si>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</si>
  <si>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</si>
  <si>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</si>
  <si>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</si>
  <si>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</si>
  <si>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</si>
  <si>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</si>
  <si>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</si>
  <si>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</si>
  <si>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</si>
  <si>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</si>
  <si>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</si>
  <si>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</si>
  <si>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</si>
  <si>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</si>
  <si>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</si>
  <si>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</si>
  <si>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</si>
  <si>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</si>
  <si>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</si>
  <si>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</si>
  <si>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</si>
  <si>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</si>
  <si>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</si>
  <si>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</si>
  <si>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</si>
  <si>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</si>
  <si>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</si>
  <si>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</si>
  <si>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</si>
  <si>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</si>
  <si>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</si>
  <si>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</si>
  <si>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</si>
  <si>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</si>
  <si>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</si>
  <si>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</si>
  <si>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</si>
  <si>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</si>
  <si>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</si>
  <si>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</si>
  <si>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</si>
  <si>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</si>
  <si>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</si>
  <si>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</si>
  <si>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</si>
  <si>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</si>
  <si>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</si>
  <si>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</si>
  <si>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</si>
  <si>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</si>
  <si>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</si>
  <si>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</si>
  <si>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</si>
  <si>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</si>
  <si>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</si>
  <si>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</si>
  <si>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</si>
  <si>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</si>
  <si>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</si>
  <si>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</si>
  <si>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</si>
  <si>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</si>
  <si>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</si>
  <si>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</si>
  <si>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</si>
  <si>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</si>
  <si>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</si>
  <si>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</si>
  <si>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</si>
  <si>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</si>
  <si>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</si>
  <si>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</si>
  <si>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</si>
  <si>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</si>
  <si>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</si>
  <si>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</si>
  <si>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</si>
  <si>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</si>
  <si>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</si>
  <si>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</si>
  <si>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</si>
  <si>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</si>
  <si>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</si>
  <si>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</si>
  <si>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</si>
  <si>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</si>
  <si>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</si>
  <si>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</si>
  <si>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</si>
  <si>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</si>
  <si>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</si>
  <si>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</si>
  <si>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</si>
  <si>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</si>
  <si>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</si>
  <si>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</si>
  <si>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</si>
  <si>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</si>
  <si>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</si>
  <si>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</si>
  <si>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</si>
  <si>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</si>
  <si>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</si>
  <si>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</si>
  <si>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</si>
  <si>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</si>
  <si>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</si>
  <si>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</si>
  <si>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</si>
  <si>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</si>
  <si>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</si>
  <si>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</si>
  <si>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</si>
  <si>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</si>
  <si>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</si>
  <si>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</si>
  <si>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</si>
  <si>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</si>
  <si>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</si>
  <si>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</si>
  <si>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</si>
  <si>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</si>
  <si>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</si>
  <si>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</si>
  <si>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</si>
  <si>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</si>
  <si>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</si>
  <si>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</si>
  <si>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</si>
  <si>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</si>
  <si>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</si>
  <si>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</si>
  <si>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</si>
  <si>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</si>
  <si>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</si>
  <si>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</si>
  <si>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</si>
  <si>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</si>
  <si>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</si>
  <si>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</si>
  <si>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</si>
  <si>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</si>
  <si>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</si>
  <si>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</si>
  <si>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</si>
  <si>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</si>
  <si>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</si>
  <si>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</si>
  <si>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</si>
  <si>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</si>
  <si>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</si>
  <si>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</si>
  <si>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</si>
  <si>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</si>
  <si>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</si>
  <si>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</si>
  <si>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</si>
  <si>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</si>
  <si>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</si>
  <si>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</si>
  <si>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</si>
  <si>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</si>
  <si>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</si>
  <si>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</si>
  <si>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</si>
  <si>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</si>
  <si>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</si>
  <si>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</si>
  <si>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</si>
  <si>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</si>
  <si>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</si>
  <si>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</si>
  <si>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</si>
  <si>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</si>
  <si>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</si>
  <si>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</si>
  <si>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</si>
  <si>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</si>
  <si>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</si>
  <si>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</si>
  <si>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</si>
  <si>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</si>
  <si>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</si>
  <si>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</si>
  <si>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</si>
  <si>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</si>
  <si>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</si>
  <si>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</si>
  <si>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</si>
  <si>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</si>
  <si>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</si>
  <si>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</si>
  <si>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</si>
  <si>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</si>
  <si>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</si>
  <si>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</si>
  <si>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</si>
  <si>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</si>
  <si>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</si>
  <si>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</si>
  <si>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</si>
  <si>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</si>
  <si>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</si>
  <si>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</si>
  <si>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</si>
  <si>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</si>
  <si>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</si>
  <si>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</si>
  <si>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</si>
  <si>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</si>
  <si>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</si>
  <si>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</si>
  <si>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</si>
  <si>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</si>
  <si>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</si>
  <si>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</si>
  <si>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</si>
  <si>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</si>
  <si>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</si>
  <si>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</si>
  <si>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</si>
  <si>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</si>
  <si>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</si>
  <si>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</si>
  <si>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</si>
  <si>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</si>
  <si>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</si>
  <si>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</si>
  <si>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</si>
  <si>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</si>
  <si>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</si>
  <si>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</si>
  <si>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</si>
  <si>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</si>
  <si>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</si>
  <si>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</si>
  <si>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</si>
  <si>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</si>
  <si>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</si>
  <si>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</si>
  <si>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</si>
  <si>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</si>
  <si>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</si>
  <si>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</si>
  <si>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</si>
  <si>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</si>
  <si>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</si>
  <si>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</si>
  <si>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</si>
  <si>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</si>
  <si>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</si>
  <si>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</si>
  <si>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</si>
  <si>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</si>
  <si>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</si>
  <si>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</si>
  <si>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</si>
  <si>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</si>
  <si>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</si>
  <si>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</si>
  <si>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</si>
  <si>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</si>
  <si>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</si>
  <si>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</si>
  <si>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</si>
  <si>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</si>
  <si>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</si>
  <si>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</si>
  <si>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</si>
  <si>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</si>
  <si>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</si>
  <si>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</si>
  <si>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</si>
  <si>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</si>
  <si>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</si>
  <si>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</si>
  <si>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</si>
  <si>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</si>
  <si>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</si>
  <si>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</si>
  <si>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</si>
  <si>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</si>
  <si>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</si>
  <si>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</si>
  <si>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</si>
  <si>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</si>
  <si>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</si>
  <si>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</si>
  <si>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</si>
  <si>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</si>
  <si>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</si>
  <si>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</si>
  <si>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</si>
  <si>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</si>
  <si>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</si>
  <si>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</si>
  <si>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</si>
  <si>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</si>
  <si>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</si>
  <si>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</si>
  <si>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</si>
  <si>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</si>
  <si>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</si>
  <si>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</si>
  <si>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</si>
  <si>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</si>
  <si>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</si>
  <si>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</si>
  <si>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</si>
  <si>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</si>
  <si>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</si>
  <si>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</si>
  <si>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</si>
  <si>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</si>
  <si>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</si>
  <si>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</si>
  <si>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</si>
  <si>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</si>
  <si>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</si>
  <si>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</si>
  <si>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</si>
  <si>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</si>
  <si>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</si>
  <si>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</si>
  <si>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</si>
  <si>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</si>
  <si>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</si>
  <si>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</si>
  <si>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</si>
  <si>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</si>
  <si>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</si>
  <si>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</si>
  <si>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</si>
  <si>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</si>
  <si>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</si>
  <si>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</si>
  <si>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</si>
  <si>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</si>
  <si>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</si>
  <si>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</si>
  <si>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</si>
  <si>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</si>
  <si>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</si>
  <si>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</si>
  <si>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</si>
  <si>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</si>
  <si>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</si>
  <si>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</si>
  <si>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</si>
  <si>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</si>
  <si>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</si>
  <si>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</si>
  <si>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</si>
  <si>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</si>
  <si>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</si>
  <si>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</si>
  <si>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</si>
  <si>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</si>
  <si>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</si>
  <si>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</si>
  <si>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</si>
  <si>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</si>
  <si>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</si>
  <si>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</si>
  <si>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</si>
  <si>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</si>
  <si>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</si>
  <si>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</si>
  <si>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</si>
  <si>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</si>
  <si>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</si>
  <si>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</si>
  <si>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</si>
  <si>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</si>
  <si>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</si>
  <si>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</si>
  <si>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</si>
  <si>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</si>
  <si>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</si>
  <si>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</si>
  <si>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</si>
  <si>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</si>
  <si>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</si>
  <si>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</si>
  <si>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</si>
  <si>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</si>
  <si>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</si>
  <si>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</si>
  <si>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</si>
  <si>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</si>
  <si>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</si>
  <si>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</si>
  <si>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</si>
  <si>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</si>
  <si>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</si>
  <si>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</si>
  <si>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</si>
  <si>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</si>
  <si>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</si>
  <si>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</si>
  <si>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</si>
  <si>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</si>
  <si>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</si>
  <si>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</si>
  <si>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</si>
  <si>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</si>
  <si>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</si>
  <si>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</si>
  <si>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</si>
  <si>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</si>
  <si>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</si>
  <si>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</si>
  <si>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</si>
  <si>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</si>
  <si>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</si>
  <si>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</si>
  <si>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</si>
  <si>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</si>
  <si>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</si>
  <si>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</si>
  <si>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</si>
  <si>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</si>
  <si>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</si>
  <si>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</si>
  <si>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</si>
  <si>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</si>
  <si>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</si>
  <si>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</si>
  <si>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</si>
  <si>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</si>
  <si>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</si>
  <si>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</si>
  <si>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</si>
  <si>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</si>
  <si>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</si>
  <si>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</si>
  <si>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</si>
  <si>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</si>
  <si>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</si>
  <si>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</si>
  <si>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</si>
  <si>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</si>
  <si>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</si>
  <si>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</si>
  <si>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</si>
  <si>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</si>
  <si>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</si>
  <si>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</si>
  <si>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</si>
  <si>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</si>
  <si>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</si>
  <si>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</si>
  <si>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</si>
  <si>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</si>
  <si>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</si>
  <si>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</si>
  <si>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</si>
  <si>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</si>
  <si>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</si>
  <si>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</si>
  <si>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</si>
  <si>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</si>
  <si>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</si>
  <si>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</si>
  <si>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</si>
  <si>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</si>
  <si>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</si>
  <si>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</si>
  <si>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</si>
  <si>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</si>
  <si>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</si>
  <si>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</si>
  <si>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</si>
  <si>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</si>
  <si>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</si>
  <si>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</si>
  <si>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</si>
  <si>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</si>
  <si>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</si>
  <si>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</si>
  <si>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</si>
  <si>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</si>
  <si>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</si>
  <si>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</si>
  <si>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</si>
  <si>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</si>
  <si>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</si>
  <si>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</si>
  <si>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</si>
  <si>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</si>
  <si>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</si>
  <si>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</si>
  <si>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</si>
  <si>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</si>
  <si>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</si>
  <si>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</si>
  <si>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</si>
  <si>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</si>
  <si>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</si>
  <si>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</si>
  <si>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</si>
  <si>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</si>
  <si>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</si>
  <si>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</si>
  <si>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</si>
  <si>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</si>
  <si>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</si>
  <si>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</si>
  <si>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</si>
  <si>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</si>
  <si>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</si>
  <si>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</si>
  <si>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</si>
  <si>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</si>
  <si>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</si>
  <si>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</si>
  <si>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</si>
  <si>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</si>
  <si>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</si>
  <si>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</si>
  <si>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</si>
  <si>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</si>
  <si>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</si>
  <si>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</si>
  <si>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</si>
  <si>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</si>
  <si>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</si>
  <si>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</si>
  <si>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</si>
  <si>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</si>
  <si>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</si>
  <si>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</si>
  <si>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</si>
  <si>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</si>
  <si>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</si>
  <si>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</si>
  <si>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</si>
  <si>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</si>
  <si>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</si>
  <si>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</si>
  <si>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</si>
  <si>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</si>
  <si>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</si>
  <si>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</si>
  <si>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</si>
  <si>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</si>
  <si>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</si>
  <si>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</si>
  <si>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</si>
  <si>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</si>
  <si>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</si>
  <si>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</si>
  <si>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</si>
  <si>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</si>
  <si>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</si>
  <si>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</si>
  <si>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</si>
  <si>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</si>
  <si>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</si>
  <si>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</si>
  <si>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</si>
  <si>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</si>
  <si>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</si>
  <si>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</si>
  <si>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</si>
  <si>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</si>
  <si>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</si>
  <si>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</si>
  <si>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</si>
  <si>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</si>
  <si>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</si>
  <si>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</si>
  <si>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</si>
  <si>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</si>
  <si>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</si>
  <si>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</si>
  <si>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</si>
  <si>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</si>
  <si>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</si>
  <si>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</si>
  <si>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</si>
  <si>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</si>
  <si>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</si>
  <si>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</si>
  <si>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</si>
  <si>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</si>
  <si>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</si>
  <si>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</si>
  <si>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</si>
  <si>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</si>
  <si>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</si>
  <si>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</si>
  <si>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</si>
  <si>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</si>
  <si>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</si>
  <si>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</si>
  <si>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</si>
  <si>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</si>
  <si>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</si>
  <si>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</si>
  <si>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</si>
  <si>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</si>
  <si>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</si>
  <si>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</si>
  <si>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</si>
  <si>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</si>
  <si>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</si>
  <si>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</si>
  <si>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</si>
  <si>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</si>
  <si>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</si>
  <si>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</si>
  <si>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</si>
  <si>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</si>
  <si>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</si>
  <si>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</si>
  <si>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</si>
  <si>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</si>
  <si>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</si>
  <si>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</si>
  <si>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</si>
  <si>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</si>
  <si>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</si>
  <si>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</si>
  <si>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</si>
  <si>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</si>
  <si>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</si>
  <si>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</si>
  <si>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</si>
  <si>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</si>
  <si>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</si>
  <si>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</si>
  <si>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</si>
  <si>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</si>
  <si>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</si>
  <si>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</si>
  <si>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</si>
  <si>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</si>
  <si>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</si>
  <si>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</si>
  <si>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</si>
  <si>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</si>
  <si>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</si>
  <si>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</si>
  <si>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</si>
  <si>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</si>
  <si>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</si>
  <si>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</si>
  <si>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</si>
  <si>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</si>
  <si>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</si>
  <si>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</si>
  <si>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</si>
  <si>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</si>
  <si>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</si>
  <si>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</si>
  <si>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</si>
  <si>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</si>
  <si>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</si>
  <si>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</si>
  <si>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</si>
  <si>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</si>
  <si>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</si>
  <si>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</si>
  <si>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</si>
  <si>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</si>
  <si>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</si>
  <si>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</si>
  <si>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</si>
  <si>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</si>
  <si>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</si>
  <si>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</si>
  <si>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</si>
  <si>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</si>
  <si>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</si>
  <si>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</si>
  <si>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</si>
  <si>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</si>
  <si>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</si>
  <si>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</si>
  <si>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</si>
  <si>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</si>
  <si>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</si>
  <si>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</si>
  <si>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</si>
  <si>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</si>
  <si>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</si>
  <si>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</si>
  <si>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</si>
  <si>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</si>
  <si>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</si>
  <si>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</si>
  <si>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</si>
  <si>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</si>
  <si>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</si>
  <si>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</si>
  <si>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</si>
  <si>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</si>
  <si>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</si>
  <si>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</si>
  <si>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</si>
  <si>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</si>
  <si>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</si>
  <si>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</si>
  <si>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</si>
  <si>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</si>
  <si>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</si>
  <si>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</si>
  <si>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</si>
  <si>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</si>
  <si>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</si>
  <si>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</si>
  <si>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</si>
  <si>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</si>
  <si>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</si>
  <si>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</si>
  <si>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</si>
  <si>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</si>
  <si>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</si>
  <si>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</si>
  <si>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</si>
  <si>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</si>
  <si>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</si>
  <si>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</si>
  <si>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</si>
  <si>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</si>
  <si>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</si>
  <si>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</si>
  <si>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</si>
  <si>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</si>
  <si>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</si>
  <si>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</si>
  <si>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</si>
  <si>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</si>
  <si>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</si>
  <si>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</si>
  <si>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</si>
  <si>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</si>
  <si>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</si>
  <si>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</si>
  <si>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</si>
  <si>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</si>
  <si>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</si>
  <si>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</si>
  <si>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</si>
  <si>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</si>
  <si>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</si>
  <si>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</si>
  <si>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</si>
  <si>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</si>
  <si>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</si>
  <si>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</si>
  <si>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</si>
  <si>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</si>
  <si>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</si>
  <si>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</si>
  <si>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</si>
  <si>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</si>
  <si>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</si>
  <si>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</si>
  <si>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</si>
  <si>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</si>
  <si>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</si>
  <si>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</si>
  <si>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</si>
  <si>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</si>
  <si>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</si>
  <si>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</si>
  <si>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</si>
  <si>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</si>
  <si>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</si>
  <si>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</si>
  <si>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</si>
  <si>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</si>
  <si>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</si>
  <si>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</si>
  <si>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</si>
  <si>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</si>
  <si>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</si>
  <si>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</si>
  <si>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</si>
  <si>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</si>
  <si>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</si>
  <si>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</si>
  <si>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</si>
  <si>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</si>
  <si>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</si>
  <si>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</si>
  <si>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</si>
  <si>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</si>
  <si>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</si>
  <si>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</si>
  <si>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</si>
  <si>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</si>
  <si>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</si>
  <si>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</si>
  <si>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</si>
  <si>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</si>
  <si>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</si>
  <si>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</si>
  <si>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</si>
  <si>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</si>
  <si>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</si>
  <si>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</si>
  <si>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</si>
  <si>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</si>
  <si>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</si>
  <si>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</si>
  <si>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</si>
  <si>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</si>
  <si>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</si>
  <si>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</si>
  <si>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</si>
  <si>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</si>
  <si>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</si>
  <si>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</si>
  <si>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</si>
  <si>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</si>
  <si>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</si>
  <si>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</si>
  <si>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</si>
  <si>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</si>
  <si>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</si>
  <si>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</si>
  <si>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</si>
  <si>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</si>
  <si>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</si>
  <si>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</si>
  <si>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</si>
  <si>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</si>
  <si>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</si>
  <si>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</si>
  <si>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</si>
  <si>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</si>
  <si>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</si>
  <si>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</si>
  <si>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</si>
  <si>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</si>
  <si>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</si>
  <si>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</si>
  <si>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</si>
  <si>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</si>
  <si>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</si>
  <si>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</si>
  <si>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</si>
  <si>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</si>
  <si>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</si>
  <si>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</si>
  <si>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</si>
  <si>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</si>
  <si>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</si>
  <si>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</si>
  <si>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</si>
  <si>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</si>
  <si>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</si>
  <si>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</si>
  <si>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</si>
  <si>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</si>
  <si>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</si>
  <si>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</si>
  <si>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</si>
  <si>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</si>
  <si>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</si>
  <si>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</si>
  <si>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</si>
  <si>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</si>
  <si>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</si>
  <si>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</si>
  <si>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</si>
  <si>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</si>
  <si>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</si>
  <si>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</si>
  <si>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</si>
  <si>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</si>
  <si>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</si>
  <si>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</si>
  <si>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</si>
  <si>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</si>
  <si>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</si>
  <si>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</si>
  <si>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</si>
  <si>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</si>
  <si>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</si>
  <si>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</si>
  <si>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</si>
  <si>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</si>
  <si>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</si>
  <si>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</si>
  <si>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</si>
  <si>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</si>
  <si>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</si>
  <si>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</si>
  <si>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</si>
  <si>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</si>
  <si>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</si>
  <si>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</si>
  <si>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</si>
  <si>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</si>
  <si>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</si>
  <si>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</si>
  <si>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</si>
  <si>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</si>
  <si>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</si>
  <si>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</si>
  <si>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</si>
  <si>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</si>
  <si>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</si>
  <si>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</si>
  <si>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</si>
  <si>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</si>
  <si>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</si>
  <si>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</si>
  <si>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</si>
  <si>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</si>
  <si>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</si>
  <si>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</si>
  <si>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</si>
  <si>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</si>
  <si>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</si>
  <si>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</si>
  <si>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</si>
  <si>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</si>
  <si>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</si>
  <si>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</si>
  <si>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</si>
  <si>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</si>
  <si>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</si>
  <si>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</si>
  <si>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</si>
  <si>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</si>
  <si>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</si>
  <si>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</si>
  <si>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</si>
  <si>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</si>
  <si>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</si>
  <si>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</si>
  <si>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</si>
  <si>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</si>
  <si>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</si>
  <si>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</si>
  <si>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</si>
  <si>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</si>
  <si>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</si>
  <si>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</si>
  <si>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</si>
  <si>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</si>
  <si>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</si>
  <si>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</si>
  <si>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</si>
  <si>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</si>
  <si>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</si>
  <si>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</si>
  <si>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</si>
  <si>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</si>
  <si>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</si>
  <si>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</si>
  <si>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</si>
  <si>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</si>
  <si>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</si>
  <si>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</si>
  <si>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</si>
  <si>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</si>
  <si>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</si>
  <si>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</si>
  <si>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</si>
  <si>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</si>
  <si>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</si>
  <si>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</si>
  <si>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</si>
  <si>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</si>
  <si>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</si>
  <si>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</si>
  <si>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</si>
  <si>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</si>
  <si>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</si>
  <si>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</si>
  <si>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</si>
  <si>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</si>
  <si>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</si>
  <si>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</si>
  <si>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</si>
  <si>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</si>
  <si>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</si>
  <si>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</si>
  <si>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</si>
  <si>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</si>
  <si>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</si>
  <si>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</si>
  <si>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</si>
  <si>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</si>
  <si>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</si>
  <si>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</si>
  <si>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</si>
  <si>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</si>
  <si>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</si>
  <si>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</si>
  <si>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</si>
  <si>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</si>
  <si>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</si>
  <si>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</si>
  <si>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</si>
  <si>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</si>
  <si>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</si>
  <si>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</si>
  <si>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</si>
  <si>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</si>
  <si>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</si>
  <si>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</si>
  <si>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</si>
  <si>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</si>
  <si>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</si>
  <si>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</si>
  <si>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</si>
  <si>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</si>
  <si>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</si>
  <si>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</si>
  <si>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</si>
  <si>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</si>
  <si>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</si>
  <si>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</si>
  <si>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</si>
  <si>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</si>
  <si>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</si>
  <si>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</si>
  <si>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</si>
  <si>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</si>
  <si>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</si>
  <si>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</si>
  <si>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</si>
  <si>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</si>
  <si>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</si>
  <si>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</si>
  <si>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</si>
  <si>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</si>
  <si>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</si>
  <si>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</si>
  <si>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</si>
  <si>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</si>
  <si>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</si>
  <si>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</si>
  <si>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</si>
  <si>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</si>
  <si>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</si>
  <si>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</si>
  <si>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</si>
  <si>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</si>
  <si>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</si>
  <si>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</si>
  <si>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</si>
  <si>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</si>
  <si>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</si>
  <si>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</si>
  <si>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</si>
  <si>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</si>
  <si>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</si>
  <si>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</si>
  <si>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</si>
  <si>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</si>
  <si>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</si>
  <si>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</si>
  <si>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</si>
  <si>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</si>
  <si>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</si>
  <si>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</si>
  <si>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</si>
  <si>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</si>
  <si>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</si>
  <si>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</si>
  <si>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</si>
  <si>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</si>
  <si>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</si>
  <si>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</si>
  <si>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</si>
  <si>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</si>
  <si>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</si>
  <si>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</si>
  <si>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</si>
  <si>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</si>
  <si>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</si>
  <si>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</si>
  <si>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</si>
  <si>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</si>
  <si>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</si>
  <si>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</si>
  <si>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</si>
  <si>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</si>
  <si>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</si>
  <si>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</si>
  <si>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</si>
  <si>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</si>
  <si>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</si>
  <si>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</si>
  <si>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</si>
  <si>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</si>
  <si>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</si>
  <si>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</si>
  <si>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</si>
  <si>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</si>
  <si>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</si>
  <si>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</si>
  <si>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</si>
  <si>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</si>
  <si>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</si>
  <si>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</si>
  <si>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</si>
  <si>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</si>
  <si>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</si>
  <si>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</si>
  <si>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</si>
  <si>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</si>
  <si>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</si>
  <si>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</si>
  <si>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</si>
  <si>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</si>
  <si>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</si>
  <si>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</si>
  <si>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</si>
  <si>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</si>
  <si>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</si>
  <si>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</si>
  <si>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</si>
  <si>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</si>
  <si>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</si>
  <si>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</si>
  <si>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</si>
  <si>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</si>
  <si>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</si>
  <si>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</si>
  <si>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</si>
  <si>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</si>
  <si>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</si>
  <si>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</si>
  <si>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</si>
  <si>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</si>
  <si>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</si>
  <si>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</si>
  <si>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</si>
  <si>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</si>
  <si>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</si>
  <si>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</si>
  <si>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</si>
  <si>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</si>
  <si>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</si>
  <si>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</si>
  <si>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</si>
  <si>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</si>
  <si>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</si>
  <si>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</si>
  <si>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</si>
  <si>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</si>
  <si>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</si>
  <si>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</si>
  <si>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</si>
  <si>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</si>
  <si>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</si>
  <si>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</si>
  <si>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</si>
  <si>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</si>
  <si>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</si>
  <si>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</si>
  <si>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</si>
  <si>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</si>
  <si>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</si>
  <si>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</si>
  <si>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</si>
  <si>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</si>
  <si>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</si>
  <si>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</si>
  <si>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</si>
  <si>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</si>
  <si>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</si>
  <si>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</si>
  <si>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</si>
  <si>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</si>
  <si>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</si>
  <si>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</si>
  <si>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</si>
  <si>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</si>
  <si>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</si>
  <si>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</si>
  <si>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</si>
  <si>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</si>
  <si>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</si>
  <si>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</si>
  <si>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</si>
  <si>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</si>
  <si>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</si>
  <si>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</si>
  <si>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</si>
  <si>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</si>
  <si>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</si>
  <si>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</si>
  <si>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</si>
  <si>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</si>
  <si>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</si>
  <si>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</si>
  <si>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</si>
  <si>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</si>
  <si>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</si>
  <si>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</si>
  <si>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</si>
  <si>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</si>
  <si>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</si>
  <si>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</si>
  <si>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</si>
  <si>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</si>
  <si>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</si>
  <si>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</si>
  <si>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</si>
  <si>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</si>
  <si>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</si>
  <si>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</si>
  <si>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</si>
  <si>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</si>
  <si>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</si>
  <si>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</si>
  <si>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</si>
  <si>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</si>
  <si>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</si>
  <si>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</si>
  <si>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</si>
  <si>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</si>
  <si>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</si>
  <si>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</si>
  <si>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</si>
  <si>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</si>
  <si>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</si>
  <si>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</si>
  <si>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</si>
  <si>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</si>
  <si>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</si>
  <si>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</si>
  <si>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</si>
  <si>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</si>
  <si>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</si>
  <si>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</si>
  <si>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</si>
  <si>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</si>
  <si>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</si>
  <si>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</si>
  <si>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</si>
  <si>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</si>
  <si>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</si>
  <si>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</si>
  <si>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</si>
  <si>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</si>
  <si>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</si>
  <si>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</si>
  <si>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</si>
  <si>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</si>
  <si>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</si>
  <si>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</si>
  <si>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</si>
  <si>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</si>
  <si>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</si>
  <si>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</si>
  <si>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</si>
  <si>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</si>
  <si>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</si>
  <si>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</si>
  <si>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</si>
  <si>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</si>
  <si>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</si>
  <si>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</si>
  <si>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</si>
  <si>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</si>
  <si>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</si>
  <si>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</si>
  <si>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</si>
  <si>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</si>
  <si>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</si>
  <si>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</si>
  <si>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</si>
  <si>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</si>
  <si>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</si>
  <si>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</si>
  <si>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</si>
  <si>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</si>
  <si>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</si>
  <si>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</si>
  <si>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</si>
  <si>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</si>
  <si>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</si>
  <si>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</si>
  <si>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</si>
  <si>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</si>
  <si>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</si>
  <si>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</si>
  <si>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</si>
  <si>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</si>
  <si>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</si>
  <si>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</si>
  <si>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</si>
  <si>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</si>
  <si>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</si>
  <si>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</si>
  <si>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</si>
  <si>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</si>
  <si>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</si>
  <si>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</si>
  <si>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</si>
  <si>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</si>
  <si>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</si>
  <si>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</si>
  <si>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</si>
  <si>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</si>
  <si>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</si>
  <si>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</si>
  <si>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</si>
  <si>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</si>
  <si>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</si>
  <si>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</si>
  <si>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</si>
  <si>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</si>
  <si>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</si>
  <si>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</si>
  <si>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</si>
  <si>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</si>
  <si>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</si>
  <si>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</si>
  <si>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</si>
  <si>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</si>
  <si>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</si>
  <si>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</si>
  <si>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</si>
  <si>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</si>
  <si>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</si>
  <si>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</si>
  <si>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</si>
  <si>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</si>
  <si>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</si>
  <si>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</si>
  <si>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</si>
  <si>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</si>
  <si>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</si>
  <si>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</si>
  <si>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</si>
  <si>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</si>
  <si>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</si>
  <si>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</si>
  <si>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</si>
  <si>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</si>
  <si>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</si>
  <si>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</si>
  <si>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</si>
  <si>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</si>
  <si>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</si>
  <si>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</si>
  <si>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</si>
  <si>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</si>
  <si>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</si>
  <si>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</si>
  <si>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</si>
  <si>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</si>
  <si>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</si>
  <si>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</si>
  <si>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</si>
  <si>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</si>
  <si>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</si>
  <si>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</si>
  <si>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</si>
  <si>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</si>
  <si>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</si>
  <si>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</si>
  <si>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</si>
  <si>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</si>
  <si>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</si>
  <si>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</si>
  <si>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</si>
  <si>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</si>
  <si>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</si>
  <si>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</si>
  <si>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</si>
  <si>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</si>
  <si>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</si>
  <si>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</si>
  <si>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</si>
  <si>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</si>
  <si>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</si>
  <si>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</si>
  <si>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</si>
  <si>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</si>
  <si>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</si>
  <si>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</si>
  <si>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</si>
  <si>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</si>
  <si>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</si>
  <si>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</si>
  <si>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</si>
  <si>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</si>
  <si>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</si>
  <si>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</si>
  <si>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</si>
  <si>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</si>
  <si>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</si>
  <si>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</si>
  <si>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</si>
  <si>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</si>
  <si>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</si>
  <si>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</si>
  <si>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</si>
  <si>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</si>
  <si>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</si>
  <si>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</si>
  <si>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</si>
  <si>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</si>
  <si>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</si>
  <si>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</si>
  <si>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</si>
  <si>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</si>
  <si>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</si>
  <si>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</si>
  <si>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</si>
  <si>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</si>
  <si>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</si>
  <si>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</si>
  <si>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</si>
  <si>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</si>
  <si>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</si>
  <si>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</si>
  <si>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</si>
  <si>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</si>
  <si>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</si>
  <si>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</si>
  <si>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</si>
  <si>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</si>
  <si>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</si>
  <si>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</si>
  <si>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</si>
  <si>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</si>
  <si>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</si>
  <si>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</si>
  <si>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</si>
  <si>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</si>
  <si>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</si>
  <si>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</si>
  <si>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</si>
  <si>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</si>
  <si>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</si>
  <si>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</si>
  <si>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</si>
  <si>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</si>
  <si>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</si>
  <si>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</si>
  <si>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</si>
  <si>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</si>
  <si>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</si>
  <si>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</si>
  <si>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</si>
  <si>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</si>
  <si>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</si>
  <si>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</si>
  <si>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</si>
  <si>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</si>
  <si>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</si>
  <si>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</si>
  <si>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</si>
  <si>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</si>
  <si>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</si>
  <si>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</si>
  <si>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</si>
  <si>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</si>
  <si>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</si>
  <si>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</si>
  <si>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</si>
  <si>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</si>
  <si>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</si>
  <si>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</si>
  <si>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</si>
  <si>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</si>
  <si>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</si>
  <si>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</si>
  <si>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</si>
  <si>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</si>
  <si>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</si>
  <si>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</si>
  <si>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</si>
  <si>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</si>
  <si>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</si>
  <si>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</si>
  <si>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</si>
  <si>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</si>
  <si>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</si>
  <si>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</si>
  <si>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</si>
  <si>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</si>
  <si>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</si>
  <si>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</si>
  <si>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</si>
  <si>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</si>
  <si>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</si>
  <si>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</si>
  <si>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</si>
  <si>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</si>
  <si>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</si>
  <si>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</si>
  <si>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</si>
  <si>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</si>
  <si>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</si>
  <si>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</si>
  <si>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</si>
  <si>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</si>
  <si>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</si>
  <si>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</si>
  <si>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</si>
  <si>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</si>
  <si>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</si>
  <si>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</si>
  <si>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</si>
  <si>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</si>
  <si>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</si>
  <si>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</si>
  <si>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</si>
  <si>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</si>
  <si>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</si>
  <si>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</si>
  <si>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</si>
  <si>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</si>
  <si>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</si>
  <si>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</si>
  <si>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</si>
  <si>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</si>
  <si>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</si>
  <si>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</si>
  <si>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</si>
  <si>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</si>
  <si>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</si>
  <si>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</si>
  <si>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</si>
  <si>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</si>
  <si>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</si>
  <si>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</si>
  <si>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</si>
  <si>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</si>
  <si>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</si>
  <si>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</si>
  <si>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</si>
  <si>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</si>
  <si>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</si>
  <si>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</si>
  <si>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</si>
  <si>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</si>
  <si>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</si>
  <si>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</si>
  <si>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</si>
  <si>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</si>
  <si>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</si>
  <si>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</si>
  <si>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</si>
  <si>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</si>
  <si>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</si>
  <si>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</si>
  <si>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</si>
  <si>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</si>
  <si>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</si>
  <si>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</si>
  <si>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</si>
  <si>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</si>
  <si>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</si>
  <si>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</si>
  <si>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</si>
  <si>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</si>
  <si>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</si>
  <si>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</si>
  <si>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</si>
  <si>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</si>
  <si>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</si>
  <si>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</si>
  <si>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</si>
  <si>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</si>
  <si>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</si>
  <si>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</si>
  <si>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</si>
  <si>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</si>
  <si>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</si>
  <si>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</si>
  <si>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</si>
  <si>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</si>
  <si>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</si>
  <si>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</si>
  <si>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</si>
  <si>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</si>
  <si>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</si>
  <si>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</si>
  <si>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</si>
  <si>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</si>
  <si>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</si>
  <si>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</si>
  <si>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</si>
  <si>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</si>
  <si>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</si>
  <si>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</si>
  <si>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</si>
  <si>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</si>
  <si>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</si>
  <si>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</si>
  <si>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</si>
  <si>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</si>
  <si>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</si>
  <si>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</si>
  <si>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</si>
  <si>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</si>
  <si>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</si>
  <si>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</si>
  <si>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</si>
  <si>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</si>
  <si>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</si>
  <si>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</si>
  <si>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</si>
  <si>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</si>
  <si>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</si>
  <si>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</si>
  <si>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</si>
  <si>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</si>
  <si>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</si>
  <si>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</si>
  <si>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</si>
  <si>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</si>
  <si>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</si>
  <si>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</si>
  <si>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</si>
  <si>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</si>
  <si>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</si>
  <si>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</si>
  <si>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</si>
  <si>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</si>
  <si>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</si>
  <si>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</si>
  <si>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</si>
  <si>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</si>
  <si>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</si>
  <si>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</si>
  <si>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</si>
  <si>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</si>
  <si>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</si>
  <si>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</si>
  <si>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</si>
  <si>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</si>
  <si>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</si>
  <si>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</si>
  <si>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</si>
  <si>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</si>
  <si>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</si>
  <si>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</si>
  <si>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</si>
  <si>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</si>
  <si>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</si>
  <si>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</si>
  <si>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</si>
  <si>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</si>
  <si>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</si>
  <si>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</si>
  <si>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</si>
  <si>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</si>
  <si>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</si>
  <si>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</si>
  <si>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</si>
  <si>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</si>
  <si>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</si>
  <si>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</si>
  <si>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</si>
  <si>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</si>
  <si>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</si>
  <si>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</si>
  <si>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</si>
  <si>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</si>
  <si>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</si>
  <si>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</si>
  <si>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</si>
  <si>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</si>
  <si>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</si>
  <si>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</si>
  <si>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</si>
  <si>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</si>
  <si>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</si>
  <si>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</si>
  <si>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</si>
  <si>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</si>
  <si>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</si>
  <si>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</si>
  <si>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</si>
  <si>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</si>
  <si>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</si>
  <si>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</si>
  <si>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</si>
  <si>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</si>
  <si>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</si>
  <si>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</si>
  <si>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</si>
  <si>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</si>
  <si>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</si>
  <si>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</si>
  <si>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</si>
  <si>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</si>
  <si>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</si>
  <si>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</si>
  <si>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</si>
  <si>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</si>
  <si>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</si>
  <si>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</si>
  <si>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</si>
  <si>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</si>
  <si>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</si>
  <si>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</si>
  <si>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</si>
  <si>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</si>
  <si>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</si>
  <si>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</si>
  <si>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</si>
  <si>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</si>
  <si>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</si>
  <si>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</si>
  <si>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</si>
  <si>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</si>
  <si>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</si>
  <si>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</si>
  <si>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</si>
  <si>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</si>
  <si>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</si>
  <si>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</si>
  <si>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</si>
  <si>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</si>
  <si>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</si>
  <si>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</si>
  <si>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</si>
  <si>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</si>
  <si>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</si>
  <si>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</si>
  <si>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</si>
  <si>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</si>
  <si>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</si>
  <si>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</si>
  <si>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</si>
  <si>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</si>
  <si>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</si>
  <si>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</si>
  <si>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</si>
  <si>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</si>
  <si>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</si>
  <si>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</si>
  <si>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</si>
  <si>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</si>
  <si>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</si>
  <si>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</si>
  <si>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</si>
  <si>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</si>
  <si>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</si>
  <si>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</si>
  <si>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</si>
  <si>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</si>
  <si>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</si>
  <si>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</si>
  <si>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</si>
  <si>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</si>
  <si>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</si>
  <si>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</si>
  <si>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</si>
  <si>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</si>
  <si>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</si>
  <si>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</si>
  <si>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</si>
  <si>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</si>
  <si>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</si>
  <si>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</si>
  <si>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</si>
  <si>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</si>
  <si>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</si>
  <si>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</si>
  <si>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</si>
  <si>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</si>
  <si>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</si>
  <si>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</si>
  <si>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</si>
  <si>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</si>
  <si>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</si>
  <si>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</si>
  <si>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</si>
  <si>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</si>
  <si>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</si>
  <si>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</si>
  <si>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</si>
  <si>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</si>
  <si>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</si>
  <si>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</si>
  <si>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</si>
  <si>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</si>
  <si>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</si>
  <si>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</si>
  <si>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</si>
  <si>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</si>
  <si>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</si>
  <si>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</si>
  <si>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</si>
  <si>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</si>
  <si>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</si>
  <si>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</si>
  <si>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</si>
  <si>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</si>
  <si>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</si>
  <si>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</si>
  <si>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</si>
  <si>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</si>
  <si>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</si>
  <si>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</si>
  <si>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</si>
  <si>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</si>
  <si>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</si>
  <si>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</si>
  <si>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</si>
  <si>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</si>
  <si>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</si>
  <si>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</si>
  <si>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</si>
  <si>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</si>
  <si>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</si>
  <si>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</si>
  <si>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</si>
  <si>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</si>
  <si>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</si>
  <si>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</si>
  <si>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</si>
  <si>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</si>
  <si>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</si>
  <si>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</si>
  <si>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</si>
  <si>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</si>
  <si>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</si>
  <si>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</si>
  <si>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</si>
  <si>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</si>
  <si>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</si>
  <si>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</si>
  <si>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</si>
  <si>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</si>
  <si>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</si>
  <si>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</si>
  <si>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</si>
  <si>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</si>
  <si>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</si>
  <si>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</si>
  <si>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</si>
  <si>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</si>
  <si>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</si>
  <si>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</si>
  <si>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</si>
  <si>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</si>
  <si>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</si>
  <si>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</si>
  <si>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</si>
  <si>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</si>
  <si>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</si>
  <si>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</si>
  <si>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</si>
  <si>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</si>
  <si>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</si>
  <si>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</si>
  <si>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</si>
  <si>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</si>
  <si>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</si>
  <si>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</si>
  <si>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</si>
  <si>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</si>
  <si>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</si>
  <si>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</si>
  <si>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</si>
  <si>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</si>
  <si>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</si>
  <si>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</si>
  <si>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</si>
  <si>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</si>
  <si>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</si>
  <si>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</si>
  <si>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</si>
  <si>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</si>
  <si>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</si>
  <si>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</si>
  <si>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</si>
  <si>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</si>
  <si>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</si>
  <si>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</si>
  <si>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</si>
  <si>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</si>
  <si>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</si>
  <si>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</si>
  <si>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</si>
  <si>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</si>
  <si>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</si>
  <si>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</si>
  <si>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</si>
  <si>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</si>
  <si>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</si>
  <si>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</si>
  <si>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</si>
  <si>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</si>
  <si>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</si>
  <si>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</si>
  <si>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</si>
  <si>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</si>
  <si>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</si>
  <si>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</si>
  <si>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</si>
  <si>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</si>
  <si>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</si>
  <si>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</si>
  <si>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</si>
  <si>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</si>
  <si>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</si>
  <si>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</si>
  <si>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</si>
  <si>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</si>
  <si>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</si>
  <si>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</si>
  <si>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</si>
  <si>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</si>
  <si>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</si>
  <si>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</si>
  <si>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</si>
  <si>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</si>
  <si>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</si>
  <si>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</si>
  <si>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</si>
  <si>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</si>
  <si>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</si>
  <si>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</si>
  <si>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</si>
  <si>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</si>
  <si>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</si>
  <si>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</si>
  <si>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</si>
  <si>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</si>
  <si>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</si>
  <si>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</si>
  <si>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</si>
  <si>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</si>
  <si>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</si>
  <si>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</si>
  <si>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</si>
  <si>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</si>
  <si>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</si>
  <si>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</si>
  <si>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</si>
  <si>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</si>
  <si>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</si>
  <si>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</si>
  <si>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</si>
  <si>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</si>
  <si>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</si>
  <si>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</si>
  <si>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</si>
  <si>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</si>
  <si>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</si>
  <si>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</si>
  <si>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</si>
  <si>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</si>
  <si>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</si>
  <si>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</si>
  <si>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</si>
  <si>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</si>
  <si>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</si>
  <si>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</si>
  <si>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</si>
  <si>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</si>
  <si>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</si>
  <si>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</si>
  <si>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</si>
  <si>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</si>
  <si>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</si>
  <si>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</si>
  <si>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</si>
  <si>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</si>
  <si>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</si>
  <si>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</si>
  <si>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</si>
  <si>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</si>
  <si>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</si>
  <si>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</si>
  <si>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</si>
  <si>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</si>
  <si>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</si>
  <si>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</si>
  <si>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</si>
  <si>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</si>
  <si>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</si>
  <si>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</si>
  <si>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</si>
  <si>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</si>
  <si>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</si>
  <si>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</si>
  <si>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</si>
  <si>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</si>
  <si>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</si>
  <si>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</si>
  <si>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</si>
  <si>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</si>
  <si>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</si>
  <si>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</si>
  <si>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</si>
  <si>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</si>
  <si>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</si>
  <si>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</si>
  <si>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</si>
  <si>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</si>
  <si>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</si>
  <si>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</si>
  <si>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</si>
  <si>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</si>
  <si>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</si>
  <si>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</si>
  <si>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</si>
  <si>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</si>
  <si>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</si>
  <si>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</si>
  <si>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</si>
  <si>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</si>
  <si>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</si>
  <si>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</si>
  <si>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</si>
  <si>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</si>
  <si>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</si>
  <si>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</si>
  <si>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</si>
  <si>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</si>
  <si>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</si>
  <si>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</si>
  <si>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</si>
  <si>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</si>
  <si>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</si>
  <si>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</si>
  <si>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</si>
  <si>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</si>
  <si>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</si>
  <si>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</si>
  <si>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</si>
  <si>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</si>
  <si>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</si>
  <si>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</si>
  <si>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</si>
  <si>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</si>
  <si>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</si>
  <si>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</si>
  <si>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</si>
  <si>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</si>
  <si>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</si>
  <si>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</si>
  <si>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</si>
  <si>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</si>
  <si>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</si>
  <si>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</si>
  <si>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</si>
  <si>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</si>
  <si>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</si>
  <si>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</si>
  <si>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</si>
  <si>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</si>
  <si>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</si>
  <si>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</si>
  <si>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</si>
  <si>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</si>
  <si>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</si>
  <si>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</si>
  <si>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</si>
  <si>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</si>
  <si>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</si>
  <si>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</si>
  <si>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</si>
  <si>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</si>
  <si>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</si>
  <si>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</si>
  <si>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</si>
  <si>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</si>
  <si>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</si>
  <si>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</si>
  <si>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</si>
  <si>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</si>
  <si>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</si>
  <si>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</si>
  <si>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</si>
  <si>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</si>
  <si>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</si>
  <si>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</si>
  <si>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</si>
  <si>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</si>
  <si>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</si>
  <si>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</si>
  <si>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</si>
  <si>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</si>
  <si>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</si>
  <si>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</si>
  <si>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</si>
  <si>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</si>
  <si>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</si>
  <si>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</si>
  <si>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</si>
  <si>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</si>
  <si>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</si>
  <si>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</si>
  <si>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</si>
  <si>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</si>
  <si>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</si>
  <si>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</si>
  <si>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</si>
  <si>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</si>
  <si>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</si>
  <si>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</si>
  <si>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</si>
  <si>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</si>
  <si>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</si>
  <si>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</si>
  <si>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</si>
  <si>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</si>
  <si>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</si>
  <si>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</si>
  <si>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</si>
  <si>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</si>
  <si>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</si>
  <si>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</si>
  <si>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</si>
  <si>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</si>
  <si>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</si>
  <si>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</si>
  <si>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</si>
  <si>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</si>
  <si>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</si>
  <si>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</si>
  <si>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</si>
  <si>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</si>
  <si>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</si>
  <si>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</si>
  <si>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</si>
  <si>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</si>
  <si>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</si>
  <si>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</si>
  <si>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</si>
  <si>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</si>
  <si>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</si>
  <si>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</si>
  <si>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</si>
  <si>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</si>
  <si>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</si>
  <si>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</si>
  <si>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</si>
  <si>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</si>
  <si>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</si>
  <si>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</si>
  <si>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</si>
  <si>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</si>
  <si>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</si>
  <si>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</si>
  <si>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</si>
  <si>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</si>
  <si>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</si>
  <si>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</si>
  <si>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</si>
  <si>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</si>
  <si>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</si>
  <si>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</si>
  <si>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</si>
  <si>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</si>
  <si>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</si>
  <si>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</si>
  <si>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</si>
  <si>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</si>
  <si>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</si>
  <si>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</si>
  <si>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</si>
  <si>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</si>
  <si>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</si>
  <si>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</si>
  <si>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</si>
  <si>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</si>
  <si>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</si>
  <si>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</si>
  <si>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</si>
  <si>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</si>
  <si>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</si>
  <si>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</si>
  <si>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</si>
  <si>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</si>
  <si>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</si>
  <si>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</si>
  <si>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</si>
  <si>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</si>
  <si>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</si>
  <si>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</si>
  <si>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</si>
  <si>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</si>
  <si>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</si>
  <si>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</si>
  <si>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</si>
  <si>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</si>
  <si>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</si>
  <si>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</si>
  <si>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</si>
  <si>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</si>
  <si>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</si>
  <si>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</si>
  <si>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</si>
  <si>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</si>
  <si>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</si>
  <si>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</si>
  <si>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</si>
  <si>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</si>
  <si>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</si>
  <si>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</si>
  <si>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</si>
  <si>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</si>
  <si>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</si>
  <si>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</si>
  <si>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</si>
  <si>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</si>
  <si>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</si>
  <si>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</si>
  <si>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</si>
  <si>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</si>
  <si>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</si>
  <si>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</si>
  <si>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</si>
  <si>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</si>
  <si>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</si>
  <si>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</si>
  <si>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</si>
  <si>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</si>
  <si>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</si>
  <si>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</si>
  <si>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</si>
  <si>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</si>
  <si>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</si>
  <si>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</si>
  <si>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</si>
  <si>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</si>
  <si>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</si>
  <si>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</si>
  <si>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</si>
  <si>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</si>
  <si>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</si>
  <si>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</si>
  <si>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</si>
  <si>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</si>
  <si>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</si>
  <si>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</si>
  <si>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</si>
  <si>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</si>
  <si>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</si>
  <si>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</si>
  <si>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</si>
  <si>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</si>
  <si>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</si>
  <si>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</si>
  <si>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</si>
  <si>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</si>
  <si>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</si>
  <si>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</si>
  <si>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</si>
  <si>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</si>
  <si>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</si>
  <si>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</si>
  <si>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</si>
  <si>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</si>
  <si>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</si>
  <si>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</si>
  <si>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</si>
  <si>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</si>
  <si>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</si>
  <si>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</si>
  <si>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</si>
  <si>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</si>
  <si>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</si>
  <si>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</si>
  <si>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</si>
  <si>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</si>
  <si>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</si>
  <si>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</si>
  <si>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</si>
  <si>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</si>
  <si>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</si>
  <si>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</si>
  <si>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</si>
  <si>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</si>
  <si>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</si>
  <si>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</si>
  <si>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</si>
  <si>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</si>
  <si>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</si>
  <si>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</si>
  <si>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</si>
  <si>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</si>
  <si>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</si>
  <si>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</si>
  <si>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</si>
  <si>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</si>
  <si>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</si>
  <si>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</si>
  <si>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</si>
  <si>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</si>
  <si>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</si>
  <si>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</si>
  <si>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</si>
  <si>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</si>
  <si>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</si>
  <si>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</si>
  <si>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</si>
  <si>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</si>
  <si>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</si>
  <si>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</si>
  <si>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</si>
  <si>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</si>
  <si>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</si>
  <si>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</si>
  <si>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</si>
  <si>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</si>
  <si>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</si>
  <si>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</si>
  <si>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</si>
  <si>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</si>
  <si>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</si>
  <si>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</si>
  <si>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</si>
  <si>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</si>
  <si>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</si>
  <si>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</si>
  <si>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</si>
  <si>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</si>
  <si>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</si>
  <si>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</si>
  <si>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</si>
  <si>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</si>
  <si>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</si>
  <si>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</si>
  <si>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</si>
  <si>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</si>
  <si>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</si>
  <si>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</si>
  <si>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</si>
  <si>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</si>
  <si>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</si>
  <si>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</si>
  <si>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</si>
  <si>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</si>
  <si>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</si>
  <si>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</si>
  <si>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</si>
  <si>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</si>
  <si>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</si>
  <si>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</si>
  <si>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</si>
  <si>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</si>
  <si>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</si>
  <si>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</si>
  <si>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</si>
  <si>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</si>
  <si>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</si>
  <si>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</si>
  <si>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</si>
  <si>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</si>
  <si>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</si>
  <si>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</si>
  <si>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</si>
  <si>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</si>
  <si>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</si>
  <si>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</si>
  <si>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</si>
  <si>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</si>
  <si>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</si>
  <si>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</si>
  <si>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</si>
  <si>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</si>
  <si>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</si>
  <si>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</si>
  <si>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</si>
  <si>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</si>
  <si>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</si>
  <si>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</si>
  <si>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</si>
  <si>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</si>
  <si>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</si>
  <si>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</si>
  <si>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</si>
  <si>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</si>
  <si>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</si>
  <si>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</si>
  <si>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</si>
  <si>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</si>
  <si>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</si>
  <si>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</si>
  <si>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</si>
  <si>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</si>
  <si>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</si>
  <si>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</si>
  <si>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</si>
  <si>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</si>
  <si>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</si>
  <si>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</si>
  <si>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</si>
  <si>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</si>
  <si>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</si>
  <si>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</si>
  <si>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</si>
  <si>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</si>
  <si>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</si>
  <si>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</si>
  <si>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</si>
  <si>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</si>
  <si>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</si>
  <si>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</si>
  <si>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</si>
  <si>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</si>
  <si>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</si>
  <si>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</si>
  <si>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</si>
  <si>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</si>
  <si>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</si>
  <si>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</si>
  <si>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</si>
  <si>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</si>
  <si>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</si>
  <si>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</si>
  <si>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</si>
  <si>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</si>
  <si>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</si>
  <si>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</si>
  <si>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</si>
  <si>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</si>
  <si>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</si>
  <si>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</si>
  <si>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</si>
  <si>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</si>
  <si>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</si>
  <si>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</si>
  <si>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</si>
  <si>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</si>
  <si>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</si>
  <si>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</si>
  <si>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</si>
  <si>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</si>
  <si>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</si>
  <si>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</si>
  <si>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</si>
  <si>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</si>
  <si>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</si>
  <si>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</si>
  <si>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</si>
  <si>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</si>
  <si>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</si>
  <si>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</si>
  <si>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</si>
  <si>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</si>
  <si>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</si>
  <si>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</si>
  <si>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</si>
  <si>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</si>
  <si>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</si>
  <si>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</si>
  <si>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</si>
  <si>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</si>
  <si>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</si>
  <si>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</si>
  <si>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</si>
  <si>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</si>
  <si>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</si>
  <si>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</si>
  <si>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</si>
  <si>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</si>
  <si>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</si>
  <si>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</si>
  <si>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</si>
  <si>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</si>
  <si>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</si>
  <si>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</si>
  <si>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</si>
  <si>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</si>
  <si>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</si>
  <si>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</si>
  <si>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</si>
  <si>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</si>
  <si>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</si>
  <si>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</si>
  <si>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</si>
  <si>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</si>
  <si>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</si>
  <si>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</si>
  <si>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</si>
  <si>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</si>
  <si>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</si>
  <si>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</si>
  <si>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</si>
  <si>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</si>
  <si>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</si>
  <si>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</si>
  <si>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</si>
  <si>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</si>
  <si>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</si>
  <si>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</si>
  <si>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</si>
  <si>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</si>
  <si>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</si>
  <si>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</si>
  <si>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</si>
  <si>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</si>
  <si>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</si>
  <si>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</si>
  <si>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</si>
  <si>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</si>
  <si>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</si>
  <si>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</si>
  <si>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</si>
  <si>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</si>
  <si>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</si>
  <si>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</si>
  <si>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</si>
  <si>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</si>
  <si>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</si>
  <si>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</si>
  <si>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</si>
  <si>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</si>
  <si>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</si>
  <si>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</si>
  <si>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</si>
  <si>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</si>
  <si>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</si>
  <si>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</si>
  <si>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</si>
  <si>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</si>
  <si>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</si>
  <si>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</si>
  <si>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</si>
  <si>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</si>
  <si>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</si>
  <si>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</si>
  <si>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</si>
  <si>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</si>
  <si>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</si>
  <si>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</si>
  <si>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</si>
  <si>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</si>
  <si>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</si>
  <si>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</si>
  <si>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</si>
  <si>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</si>
  <si>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</si>
  <si>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</si>
  <si>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</si>
  <si>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</si>
  <si>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</si>
  <si>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</si>
  <si>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</si>
  <si>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</si>
  <si>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</si>
  <si>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</si>
  <si>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</si>
  <si>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</si>
  <si>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</si>
  <si>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</si>
  <si>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</si>
  <si>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</si>
  <si>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</si>
  <si>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</si>
  <si>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</si>
  <si>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</si>
  <si>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</si>
  <si>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</si>
  <si>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</si>
  <si>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</si>
  <si>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</si>
  <si>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</si>
  <si>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</si>
  <si>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</si>
  <si>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</si>
  <si>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</si>
  <si>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</si>
  <si>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</si>
  <si>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</si>
  <si>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</si>
  <si>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</si>
  <si>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</si>
  <si>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</si>
  <si>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</si>
  <si>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</si>
  <si>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</si>
  <si>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</si>
  <si>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</si>
  <si>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</si>
  <si>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</si>
  <si>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</si>
  <si>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</si>
  <si>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</si>
  <si>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</si>
  <si>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</si>
  <si>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</si>
  <si>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</si>
  <si>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</si>
  <si>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</si>
  <si>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</si>
  <si>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</si>
  <si>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</si>
  <si>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</si>
  <si>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</si>
  <si>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</si>
  <si>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</si>
  <si>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</si>
  <si>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</si>
  <si>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</si>
  <si>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</si>
  <si>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</si>
  <si>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</si>
  <si>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</si>
  <si>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</si>
  <si>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</si>
  <si>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</si>
  <si>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</si>
  <si>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</si>
  <si>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</si>
  <si>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</si>
  <si>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</si>
  <si>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</si>
  <si>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</si>
  <si>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</si>
  <si>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</si>
  <si>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</si>
  <si>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</si>
  <si>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</si>
  <si>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</si>
  <si>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</si>
  <si>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</si>
  <si>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</si>
  <si>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</si>
  <si>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</si>
  <si>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</si>
  <si>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</si>
  <si>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</si>
  <si>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</si>
  <si>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</si>
  <si>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</si>
  <si>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</si>
  <si>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</si>
  <si>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</si>
  <si>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</si>
  <si>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</si>
  <si>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</si>
  <si>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</si>
  <si>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</si>
  <si>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</si>
  <si>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</si>
  <si>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</si>
  <si>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</si>
  <si>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</si>
  <si>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</si>
  <si>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</si>
  <si>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</si>
  <si>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</si>
  <si>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</si>
  <si>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</si>
  <si>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</si>
  <si>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</si>
  <si>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</si>
  <si>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</si>
  <si>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</si>
  <si>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</si>
  <si>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</si>
  <si>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</si>
  <si>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</si>
  <si>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</si>
  <si>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</si>
  <si>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</si>
  <si>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</si>
  <si>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</si>
  <si>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</si>
  <si>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</si>
  <si>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</si>
  <si>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</si>
  <si>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</si>
  <si>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</si>
  <si>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</si>
  <si>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</si>
  <si>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</si>
  <si>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</si>
  <si>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</si>
  <si>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</si>
  <si>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</si>
  <si>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</si>
  <si>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</si>
  <si>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</si>
  <si>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</si>
  <si>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</si>
  <si>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</si>
  <si>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</si>
  <si>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</si>
  <si>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</si>
  <si>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</si>
  <si>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</si>
  <si>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</si>
  <si>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</si>
  <si>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</si>
  <si>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</si>
  <si>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</si>
  <si>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</si>
  <si>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</si>
  <si>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</si>
  <si>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</si>
  <si>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</si>
  <si>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</si>
  <si>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</si>
  <si>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</si>
  <si>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</si>
  <si>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</si>
  <si>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</si>
  <si>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</si>
  <si>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</si>
  <si>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</si>
  <si>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</si>
  <si>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</si>
  <si>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</si>
  <si>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</si>
  <si>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</si>
  <si>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</si>
  <si>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</si>
  <si>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</si>
  <si>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</si>
  <si>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</si>
  <si>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</si>
  <si>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</si>
  <si>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</si>
  <si>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</si>
  <si>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</si>
  <si>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</si>
  <si>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</si>
  <si>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</si>
  <si>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</si>
  <si>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</si>
  <si>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</si>
  <si>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</si>
  <si>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</si>
  <si>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</si>
  <si>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</si>
  <si>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</si>
  <si>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</si>
  <si>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</si>
  <si>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</si>
  <si>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</si>
  <si>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</si>
  <si>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</si>
  <si>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</si>
  <si>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</si>
  <si>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</si>
  <si>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</si>
  <si>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</si>
  <si>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</si>
  <si>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</si>
  <si>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</si>
  <si>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</si>
  <si>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</si>
  <si>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</si>
  <si>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</si>
  <si>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</si>
  <si>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</si>
  <si>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</si>
  <si>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</si>
  <si>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</si>
  <si>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</si>
  <si>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</si>
  <si>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</si>
  <si>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</si>
  <si>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</si>
  <si>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</si>
  <si>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</si>
  <si>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</si>
  <si>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</si>
  <si>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</si>
  <si>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</si>
  <si>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</si>
  <si>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</si>
  <si>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</si>
  <si>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</si>
  <si>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</si>
  <si>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</si>
  <si>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</si>
  <si>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</si>
  <si>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</si>
  <si>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</si>
  <si>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</si>
  <si>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</si>
  <si>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</si>
  <si>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</si>
  <si>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</si>
  <si>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</si>
  <si>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</si>
  <si>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</si>
  <si>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</si>
  <si>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</si>
  <si>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</si>
  <si>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</si>
  <si>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</si>
  <si>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</si>
  <si>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</si>
  <si>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</si>
  <si>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</si>
  <si>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</si>
  <si>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</si>
  <si>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</si>
  <si>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</si>
  <si>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</si>
  <si>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</si>
  <si>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</si>
  <si>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</si>
  <si>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</si>
  <si>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</si>
  <si>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</si>
  <si>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</si>
  <si>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</si>
  <si>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</si>
  <si>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</si>
  <si>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</si>
  <si>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</si>
  <si>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</si>
  <si>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</si>
  <si>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</si>
  <si>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</si>
  <si>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</si>
  <si>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</si>
  <si>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</si>
  <si>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</si>
  <si>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</si>
  <si>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</si>
  <si>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</si>
  <si>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</si>
  <si>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</si>
  <si>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</si>
  <si>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</si>
  <si>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</si>
  <si>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</si>
  <si>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</si>
  <si>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</si>
  <si>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</si>
  <si>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</si>
  <si>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</si>
  <si>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</si>
  <si>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</si>
  <si>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</si>
  <si>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</si>
  <si>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</si>
  <si>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</si>
  <si>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</si>
  <si>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</si>
  <si>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</si>
  <si>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</si>
  <si>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</si>
  <si>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</si>
  <si>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</si>
  <si>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</si>
  <si>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</si>
  <si>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</si>
  <si>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</si>
  <si>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</si>
  <si>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</si>
  <si>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</si>
  <si>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</si>
  <si>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</si>
  <si>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</si>
  <si>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</si>
  <si>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</si>
  <si>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</si>
  <si>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</si>
  <si>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</si>
  <si>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</si>
  <si>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</si>
  <si>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</si>
  <si>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</si>
  <si>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</si>
  <si>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</si>
  <si>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</si>
  <si>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</si>
  <si>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</si>
  <si>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</si>
  <si>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</si>
  <si>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</si>
  <si>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</si>
  <si>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</si>
  <si>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</si>
  <si>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</si>
  <si>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</si>
  <si>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</si>
  <si>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</si>
  <si>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</si>
  <si>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</si>
  <si>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</si>
  <si>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</si>
  <si>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</si>
  <si>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</si>
  <si>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</si>
  <si>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</si>
  <si>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</si>
  <si>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</si>
  <si>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</si>
  <si>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</si>
  <si>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</si>
  <si>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</si>
  <si>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</si>
  <si>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</si>
  <si>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</si>
  <si>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</si>
  <si>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</si>
  <si>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</si>
  <si>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</si>
  <si>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</si>
  <si>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</si>
  <si>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</si>
  <si>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</si>
  <si>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</si>
  <si>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</si>
  <si>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</si>
  <si>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</si>
  <si>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</si>
  <si>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</si>
  <si>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</si>
  <si>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</si>
  <si>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</si>
  <si>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</si>
  <si>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</si>
  <si>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</si>
  <si>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</si>
  <si>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</si>
  <si>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</si>
  <si>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</si>
  <si>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</si>
  <si>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</si>
  <si>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</si>
  <si>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</si>
  <si>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</si>
  <si>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</si>
  <si>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</si>
  <si>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</si>
  <si>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</si>
  <si>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</si>
  <si>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</si>
  <si>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</si>
  <si>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</si>
  <si>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</si>
  <si>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</si>
  <si>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</si>
  <si>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</si>
  <si>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</si>
  <si>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</si>
  <si>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</si>
  <si>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</si>
  <si>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</si>
  <si>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</si>
  <si>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</si>
  <si>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</si>
  <si>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</si>
  <si>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</si>
  <si>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</si>
  <si>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</si>
  <si>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</si>
  <si>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</si>
  <si>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</si>
  <si>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</si>
  <si>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</si>
  <si>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</si>
  <si>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</si>
  <si>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</si>
  <si>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</si>
  <si>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</si>
  <si>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</si>
  <si>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</si>
  <si>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</si>
  <si>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</si>
  <si>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</si>
  <si>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</si>
  <si>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</si>
  <si>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</si>
  <si>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</si>
  <si>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</si>
  <si>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</si>
  <si>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</si>
  <si>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</si>
  <si>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</si>
  <si>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</si>
  <si>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</si>
  <si>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</si>
  <si>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</si>
  <si>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</si>
  <si>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</si>
  <si>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</si>
  <si>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</si>
  <si>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</si>
  <si>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</si>
  <si>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</si>
  <si>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</si>
  <si>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</si>
  <si>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</si>
  <si>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</si>
  <si>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</si>
  <si>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</si>
  <si>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</si>
  <si>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</si>
  <si>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</si>
  <si>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</si>
  <si>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</si>
  <si>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</si>
  <si>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</si>
  <si>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</si>
  <si>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</si>
  <si>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</si>
  <si>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</si>
  <si>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</si>
  <si>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</si>
  <si>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</si>
  <si>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</si>
  <si>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</si>
  <si>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</si>
  <si>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</si>
  <si>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</si>
  <si>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</si>
  <si>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</si>
  <si>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</si>
  <si>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</si>
  <si>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</si>
  <si>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</si>
  <si>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</si>
  <si>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</si>
  <si>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</si>
  <si>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</si>
  <si>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</si>
  <si>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</si>
  <si>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</si>
  <si>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</si>
  <si>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</si>
  <si>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</si>
  <si>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</si>
  <si>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</si>
  <si>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</si>
  <si>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</si>
  <si>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</si>
  <si>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</si>
  <si>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</si>
  <si>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</si>
  <si>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</si>
  <si>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</si>
  <si>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</si>
  <si>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</si>
  <si>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</si>
  <si>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</si>
  <si>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</si>
  <si>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</si>
  <si>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</si>
  <si>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</si>
  <si>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</si>
  <si>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</si>
  <si>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</si>
  <si>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</si>
  <si>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</si>
  <si>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</si>
  <si>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</si>
  <si>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</si>
  <si>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</si>
  <si>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</si>
  <si>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</si>
  <si>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</si>
  <si>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</si>
  <si>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</si>
  <si>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</si>
  <si>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</si>
  <si>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</si>
  <si>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</si>
  <si>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</si>
  <si>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</si>
  <si>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</si>
  <si>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</si>
  <si>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</si>
  <si>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</si>
  <si>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</si>
  <si>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</si>
  <si>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</si>
  <si>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</si>
  <si>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</si>
  <si>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</si>
  <si>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</si>
  <si>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</si>
  <si>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</si>
  <si>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</si>
  <si>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</si>
  <si>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</si>
  <si>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</si>
  <si>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</si>
  <si>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</si>
  <si>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</si>
  <si>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</si>
  <si>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</si>
  <si>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</si>
  <si>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</si>
  <si>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</si>
  <si>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</si>
  <si>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</si>
  <si>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</si>
  <si>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</si>
  <si>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</si>
  <si>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</si>
  <si>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</si>
  <si>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</si>
  <si>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</si>
  <si>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</si>
  <si>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</si>
  <si>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</si>
  <si>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</si>
  <si>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</si>
  <si>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</si>
  <si>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</si>
  <si>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</si>
  <si>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</si>
  <si>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</si>
  <si>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</si>
  <si>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</si>
  <si>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</si>
  <si>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</si>
  <si>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</si>
  <si>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</si>
  <si>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</si>
  <si>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</si>
  <si>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</si>
  <si>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</si>
  <si>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</si>
  <si>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</si>
  <si>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</si>
  <si>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</si>
  <si>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</si>
  <si>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</si>
  <si>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</si>
  <si>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</si>
  <si>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</si>
  <si>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</si>
  <si>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</si>
  <si>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</si>
  <si>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</si>
  <si>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</si>
  <si>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</si>
  <si>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</si>
  <si>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</si>
  <si>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</si>
  <si>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</si>
  <si>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</si>
  <si>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</si>
  <si>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</si>
  <si>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</si>
  <si>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</si>
  <si>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</si>
  <si>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</si>
  <si>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</si>
  <si>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</si>
  <si>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</si>
  <si>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</si>
  <si>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</si>
  <si>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</si>
  <si>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</si>
  <si>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</si>
  <si>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</si>
  <si>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</si>
  <si>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</si>
  <si>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</si>
  <si>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</si>
  <si>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</si>
  <si>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</si>
  <si>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</si>
  <si>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</si>
  <si>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</si>
  <si>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</si>
  <si>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</si>
  <si>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</si>
  <si>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</si>
  <si>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</si>
  <si>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</si>
  <si>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</si>
  <si>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</si>
  <si>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</si>
  <si>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</si>
  <si>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</si>
  <si>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</si>
  <si>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</si>
  <si>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</si>
  <si>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</si>
  <si>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</si>
  <si>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</si>
  <si>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</si>
  <si>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</si>
  <si>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</si>
  <si>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</si>
  <si>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</si>
  <si>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</si>
  <si>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</si>
  <si>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</si>
  <si>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</si>
  <si>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</si>
  <si>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</si>
  <si>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</si>
  <si>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</si>
  <si>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</si>
  <si>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</si>
  <si>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</si>
  <si>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</si>
  <si>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</si>
  <si>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</si>
  <si>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</si>
  <si>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</si>
  <si>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</si>
  <si>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</si>
  <si>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</si>
  <si>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</si>
  <si>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</si>
  <si>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</si>
  <si>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</si>
  <si>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</si>
  <si>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</si>
  <si>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</si>
  <si>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</si>
  <si>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</si>
  <si>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</si>
  <si>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</si>
  <si>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</si>
  <si>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</si>
  <si>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</si>
  <si>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</si>
  <si>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</si>
  <si>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</si>
  <si>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</si>
  <si>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</si>
  <si>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</si>
  <si>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</si>
  <si>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</si>
  <si>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</si>
  <si>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</si>
  <si>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</si>
  <si>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</si>
  <si>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</si>
  <si>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</si>
  <si>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</si>
  <si>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</si>
  <si>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</si>
  <si>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</si>
  <si>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</si>
  <si>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</si>
  <si>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</si>
  <si>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</si>
  <si>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</si>
  <si>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</si>
  <si>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</si>
  <si>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</si>
  <si>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</si>
  <si>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</si>
  <si>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</si>
  <si>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</si>
  <si>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</si>
  <si>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</si>
  <si>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</si>
  <si>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</si>
  <si>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</si>
  <si>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</si>
  <si>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</si>
  <si>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</si>
  <si>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</si>
  <si>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</si>
  <si>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</si>
  <si>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</si>
  <si>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</si>
  <si>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</si>
  <si>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</si>
  <si>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</si>
  <si>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</si>
  <si>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</si>
  <si>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</si>
  <si>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</si>
  <si>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</si>
  <si>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</si>
  <si>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</si>
  <si>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</si>
  <si>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</si>
  <si>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</si>
  <si>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</si>
  <si>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</si>
  <si>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</si>
  <si>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</si>
  <si>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</si>
  <si>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</si>
  <si>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</si>
  <si>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</si>
  <si>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</si>
  <si>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</si>
  <si>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</si>
  <si>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</si>
  <si>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</si>
  <si>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</si>
  <si>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</si>
  <si>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</si>
  <si>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</si>
  <si>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</si>
  <si>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</si>
  <si>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</si>
  <si>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</si>
  <si>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</si>
  <si>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</si>
  <si>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</si>
  <si>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</si>
  <si>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</si>
  <si>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</si>
  <si>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</si>
  <si>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</si>
  <si>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</si>
  <si>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</si>
  <si>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</si>
  <si>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</si>
  <si>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</si>
  <si>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</si>
  <si>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</si>
  <si>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</si>
  <si>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</si>
  <si>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</si>
  <si>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</si>
  <si>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</si>
  <si>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</si>
  <si>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</si>
  <si>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</si>
  <si>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</si>
  <si>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</si>
  <si>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</si>
  <si>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</si>
  <si>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</si>
  <si>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</si>
  <si>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</si>
  <si>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</si>
  <si>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</si>
  <si>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</si>
  <si>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</si>
  <si>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</si>
  <si>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</si>
  <si>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</si>
  <si>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</si>
  <si>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</si>
  <si>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</si>
  <si>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</si>
  <si>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</si>
  <si>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</si>
  <si>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</si>
  <si>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</si>
  <si>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</si>
  <si>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</si>
  <si>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</si>
  <si>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</si>
  <si>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</si>
  <si>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</si>
  <si>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</si>
  <si>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</si>
  <si>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</si>
  <si>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</si>
  <si>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</si>
  <si>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</si>
  <si>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</si>
  <si>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</si>
  <si>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</si>
  <si>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</si>
  <si>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</si>
  <si>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</si>
  <si>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</si>
  <si>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</si>
  <si>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</si>
  <si>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</si>
  <si>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</si>
  <si>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</si>
  <si>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</si>
  <si>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</si>
  <si>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</si>
  <si>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</si>
  <si>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</si>
  <si>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</si>
  <si>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</si>
  <si>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</si>
  <si>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</si>
  <si>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</si>
  <si>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</si>
  <si>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</si>
  <si>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</si>
  <si>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</si>
  <si>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</si>
  <si>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</si>
  <si>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</si>
  <si>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</si>
  <si>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</si>
  <si>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</si>
  <si>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</si>
  <si>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</si>
  <si>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</si>
  <si>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</si>
  <si>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</si>
  <si>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</si>
  <si>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</si>
  <si>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</si>
  <si>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</si>
  <si>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</si>
  <si>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</si>
  <si>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</si>
  <si>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</si>
  <si>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</si>
  <si>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</si>
  <si>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</si>
  <si>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</si>
  <si>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</si>
  <si>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</si>
  <si>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</si>
  <si>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</si>
  <si>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</si>
  <si>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</si>
  <si>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</si>
  <si>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</si>
  <si>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</si>
  <si>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</si>
  <si>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</si>
  <si>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</si>
  <si>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</si>
  <si>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</si>
  <si>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</si>
  <si>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</si>
  <si>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</si>
  <si>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</si>
  <si>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</si>
  <si>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</si>
  <si>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</si>
  <si>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</si>
  <si>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</si>
  <si>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</si>
  <si>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</si>
  <si>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</si>
  <si>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</si>
  <si>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</si>
  <si>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</si>
  <si>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</si>
  <si>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</si>
  <si>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</si>
  <si>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</si>
  <si>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</si>
  <si>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</si>
  <si>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</si>
  <si>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</si>
  <si>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</si>
  <si>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</si>
  <si>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</si>
  <si>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</si>
  <si>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</si>
  <si>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</si>
  <si>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</si>
  <si>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</si>
  <si>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</si>
  <si>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</si>
  <si>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</si>
  <si>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</si>
  <si>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</si>
  <si>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</si>
  <si>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</si>
  <si>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</si>
  <si>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</si>
  <si>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</si>
  <si>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</si>
  <si>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</si>
  <si>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</si>
  <si>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</si>
  <si>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</si>
  <si>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</si>
  <si>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</si>
  <si>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</si>
  <si>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</si>
  <si>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</si>
  <si>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</si>
  <si>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</si>
  <si>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</si>
  <si>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</si>
  <si>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</si>
  <si>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</si>
  <si>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</si>
  <si>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</si>
  <si>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</si>
  <si>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</si>
  <si>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</si>
  <si>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</si>
  <si>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</si>
  <si>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</si>
  <si>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</si>
  <si>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</si>
  <si>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</si>
  <si>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</si>
  <si>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</si>
  <si>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</si>
  <si>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</si>
  <si>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</si>
  <si>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</si>
  <si>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</si>
  <si>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</si>
  <si>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</si>
  <si>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</si>
  <si>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</si>
  <si>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</si>
  <si>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</si>
  <si>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</si>
  <si>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</si>
  <si>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</si>
  <si>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</si>
  <si>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</si>
  <si>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</si>
  <si>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</si>
  <si>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</si>
  <si>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</si>
  <si>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</si>
  <si>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</si>
  <si>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</si>
  <si>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</si>
  <si>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</si>
  <si>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</si>
  <si>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</si>
  <si>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</si>
  <si>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</si>
  <si>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</si>
  <si>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</si>
  <si>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</si>
  <si>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</si>
  <si>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</si>
  <si>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</si>
  <si>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</si>
  <si>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</si>
  <si>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</si>
  <si>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</si>
  <si>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</si>
  <si>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</si>
  <si>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</si>
  <si>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</si>
  <si>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</si>
  <si>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</si>
  <si>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</si>
  <si>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</si>
  <si>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</si>
  <si>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</si>
  <si>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</si>
  <si>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</si>
  <si>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</si>
  <si>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</si>
  <si>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</si>
  <si>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</si>
  <si>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</si>
  <si>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</si>
  <si>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</si>
  <si>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</si>
  <si>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</si>
  <si>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</si>
  <si>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</si>
  <si>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</si>
  <si>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</si>
  <si>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</si>
  <si>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</si>
  <si>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</si>
  <si>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</si>
  <si>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</si>
  <si>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</si>
  <si>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</si>
  <si>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</si>
  <si>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</si>
  <si>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</si>
  <si>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</si>
  <si>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</si>
  <si>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</si>
  <si>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</si>
  <si>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</si>
  <si>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</si>
  <si>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</si>
  <si>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</si>
  <si>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</si>
  <si>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</si>
  <si>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</si>
  <si>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</si>
  <si>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</si>
  <si>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</si>
  <si>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</si>
  <si>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</si>
  <si>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</si>
  <si>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</si>
  <si>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</si>
  <si>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</si>
  <si>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</si>
  <si>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</si>
  <si>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</si>
  <si>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</si>
  <si>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</si>
  <si>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</si>
  <si>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</si>
  <si>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</si>
  <si>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</si>
  <si>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</si>
  <si>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</si>
  <si>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</si>
  <si>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</si>
  <si>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</si>
  <si>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</si>
  <si>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</si>
  <si>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</si>
  <si>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</si>
  <si>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</si>
  <si>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</si>
  <si>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</si>
  <si>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</si>
  <si>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</si>
  <si>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</si>
  <si>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</si>
  <si>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</si>
  <si>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</si>
  <si>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</si>
  <si>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</si>
  <si>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</si>
  <si>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</si>
  <si>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</si>
  <si>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</si>
  <si>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</si>
  <si>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</si>
  <si>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</si>
  <si>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</si>
  <si>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</si>
  <si>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</si>
  <si>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</si>
  <si>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</si>
  <si>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</si>
  <si>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</si>
  <si>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</si>
  <si>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</si>
  <si>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</si>
  <si>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</si>
  <si>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</si>
  <si>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</si>
  <si>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</si>
  <si>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</si>
  <si>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</si>
  <si>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</si>
  <si>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</si>
  <si>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</si>
  <si>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</si>
  <si>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</si>
  <si>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</si>
  <si>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</si>
  <si>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</si>
  <si>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</si>
  <si>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</si>
  <si>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</si>
  <si>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</si>
  <si>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</si>
  <si>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</si>
  <si>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</si>
  <si>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</si>
  <si>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</si>
  <si>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</si>
  <si>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</si>
  <si>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</si>
  <si>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</si>
  <si>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</si>
  <si>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</si>
  <si>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</si>
  <si>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</si>
  <si>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</si>
  <si>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</si>
  <si>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</si>
  <si>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</si>
  <si>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</si>
  <si>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</si>
  <si>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</si>
  <si>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</si>
  <si>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</si>
  <si>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</si>
  <si>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</si>
  <si>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</si>
  <si>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</si>
  <si>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</si>
  <si>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</si>
  <si>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</si>
  <si>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</si>
  <si>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</si>
  <si>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</si>
  <si>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</si>
  <si>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</si>
  <si>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</si>
  <si>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</si>
  <si>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</si>
  <si>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</si>
  <si>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</si>
  <si>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</si>
  <si>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</si>
  <si>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</si>
  <si>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</si>
  <si>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</si>
  <si>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</si>
  <si>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</si>
  <si>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</si>
  <si>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</si>
  <si>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</si>
  <si>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</si>
  <si>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</si>
  <si>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</si>
  <si>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</si>
  <si>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</si>
  <si>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</si>
  <si>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</si>
  <si>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</si>
  <si>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</si>
  <si>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</si>
  <si>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</si>
  <si>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</si>
  <si>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</si>
  <si>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</si>
  <si>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</si>
  <si>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</si>
  <si>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</si>
  <si>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</si>
  <si>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</si>
  <si>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</si>
  <si>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</si>
  <si>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</si>
  <si>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</si>
  <si>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</si>
  <si>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</si>
  <si>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</si>
  <si>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</si>
  <si>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</si>
  <si>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</si>
  <si>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</si>
  <si>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</si>
  <si>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</si>
  <si>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</si>
  <si>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</si>
  <si>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</si>
  <si>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</si>
  <si>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</si>
  <si>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</si>
  <si>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</si>
  <si>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</si>
  <si>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</si>
  <si>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</si>
  <si>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</si>
  <si>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</si>
  <si>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</si>
  <si>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</si>
  <si>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</si>
  <si>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</si>
  <si>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</si>
  <si>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</si>
  <si>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</si>
  <si>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</si>
  <si>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</si>
  <si>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</si>
  <si>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</si>
  <si>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</si>
  <si>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</si>
  <si>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</si>
  <si>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</si>
  <si>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</si>
  <si>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</si>
  <si>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</si>
  <si>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</si>
  <si>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</si>
  <si>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</si>
  <si>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</si>
  <si>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</si>
  <si>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</si>
  <si>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</si>
  <si>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</si>
  <si>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</si>
  <si>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</si>
  <si>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</si>
  <si>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</si>
  <si>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</si>
  <si>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</si>
  <si>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</si>
  <si>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</si>
  <si>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</si>
  <si>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</si>
  <si>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</si>
  <si>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</si>
  <si>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</si>
  <si>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</si>
  <si>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</si>
  <si>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</si>
  <si>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</si>
  <si>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</si>
  <si>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</si>
  <si>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</si>
  <si>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</si>
  <si>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</si>
  <si>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</si>
  <si>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</si>
  <si>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</si>
  <si>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</si>
  <si>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</si>
  <si>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</si>
  <si>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</si>
  <si>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</si>
  <si>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</si>
  <si>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</si>
  <si>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</si>
  <si>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</si>
  <si>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</si>
  <si>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</si>
  <si>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</si>
  <si>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</si>
  <si>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</si>
  <si>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</si>
  <si>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</si>
  <si>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</si>
  <si>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</si>
  <si>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</si>
  <si>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</si>
  <si>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</si>
  <si>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</si>
  <si>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</si>
  <si>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</si>
  <si>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</si>
  <si>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</si>
  <si>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</si>
  <si>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</si>
  <si>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</si>
  <si>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</si>
  <si>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</si>
  <si>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</si>
  <si>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</si>
  <si>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</si>
  <si>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</si>
  <si>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</si>
  <si>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</si>
  <si>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</si>
  <si>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</si>
  <si>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</si>
  <si>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</si>
  <si>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</si>
  <si>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</si>
  <si>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</si>
  <si>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</si>
  <si>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</si>
  <si>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</si>
  <si>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</si>
  <si>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</si>
  <si>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</si>
  <si>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</si>
  <si>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</si>
  <si>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</si>
  <si>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</si>
  <si>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</si>
  <si>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</si>
  <si>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</si>
  <si>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</si>
  <si>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</si>
  <si>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</si>
  <si>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</si>
  <si>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</si>
  <si>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</si>
  <si>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</si>
  <si>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</si>
  <si>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</si>
  <si>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</si>
  <si>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</si>
  <si>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</si>
  <si>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</si>
  <si>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</si>
  <si>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</si>
  <si>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</si>
  <si>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</si>
  <si>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</si>
  <si>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</si>
  <si>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</si>
  <si>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</si>
  <si>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</si>
  <si>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</si>
  <si>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</si>
  <si>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</si>
  <si>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</si>
  <si>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</si>
  <si>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</si>
  <si>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</si>
  <si>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</si>
  <si>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</si>
  <si>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</si>
  <si>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</si>
  <si>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</si>
  <si>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</si>
  <si>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</si>
  <si>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</si>
  <si>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</si>
  <si>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</si>
  <si>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</si>
  <si>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</si>
  <si>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</si>
  <si>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</si>
  <si>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</si>
  <si>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</si>
  <si>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</si>
  <si>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</si>
  <si>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</si>
  <si>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</si>
  <si>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</si>
  <si>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</si>
  <si>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</si>
  <si>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</si>
  <si>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</si>
  <si>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</si>
  <si>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</si>
  <si>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</si>
  <si>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</si>
  <si>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</si>
  <si>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</si>
  <si>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</si>
  <si>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</si>
  <si>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</si>
  <si>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</si>
  <si>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</si>
  <si>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</si>
  <si>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</si>
  <si>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</si>
  <si>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</si>
  <si>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</si>
  <si>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</si>
  <si>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</si>
  <si>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</si>
  <si>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</si>
  <si>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</si>
  <si>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</si>
  <si>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</si>
  <si>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</si>
  <si>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</si>
  <si>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</si>
  <si>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</si>
  <si>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</si>
  <si>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</si>
  <si>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</si>
  <si>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</si>
  <si>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</si>
  <si>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</si>
  <si>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</si>
  <si>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</si>
  <si>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</si>
  <si>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</si>
  <si>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</si>
  <si>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</si>
  <si>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</si>
  <si>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</si>
  <si>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</si>
  <si>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</si>
  <si>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</si>
  <si>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</si>
  <si>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</si>
  <si>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</si>
  <si>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</si>
  <si>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</si>
  <si>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</si>
  <si>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</si>
  <si>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</si>
  <si>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</si>
  <si>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</si>
  <si>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</si>
  <si>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</si>
  <si>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</si>
  <si>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</si>
  <si>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</si>
  <si>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</si>
  <si>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</si>
  <si>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</si>
  <si>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</si>
  <si>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</si>
  <si>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</si>
  <si>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</si>
  <si>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</si>
  <si>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</si>
  <si>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</si>
  <si>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</si>
  <si>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</si>
  <si>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</si>
  <si>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</si>
  <si>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</si>
  <si>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</si>
  <si>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</si>
  <si>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</si>
  <si>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</si>
  <si>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</si>
  <si>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</si>
  <si>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</si>
  <si>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</si>
  <si>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</si>
  <si>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</si>
  <si>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</si>
  <si>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</si>
  <si>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</si>
  <si>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</si>
  <si>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</si>
  <si>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</si>
  <si>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</si>
  <si>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</si>
  <si>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</si>
  <si>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</si>
  <si>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</si>
  <si>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</si>
  <si>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</si>
  <si>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</si>
  <si>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</si>
  <si>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</si>
  <si>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</si>
  <si>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</si>
  <si>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</si>
  <si>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</si>
  <si>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</si>
  <si>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</si>
  <si>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</si>
  <si>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</si>
  <si>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</si>
  <si>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</si>
  <si>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</si>
  <si>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</si>
  <si>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</si>
  <si>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</si>
  <si>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</si>
  <si>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</si>
  <si>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</si>
  <si>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</si>
  <si>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</si>
  <si>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</si>
  <si>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</si>
  <si>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</si>
  <si>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</si>
  <si>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</si>
  <si>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</si>
  <si>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</si>
  <si>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</si>
  <si>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</si>
  <si>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</si>
  <si>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</si>
  <si>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</si>
  <si>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</si>
  <si>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</si>
  <si>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</si>
  <si>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</si>
  <si>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</si>
  <si>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</si>
  <si>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</si>
  <si>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</si>
  <si>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</si>
  <si>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</si>
  <si>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</si>
  <si>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</si>
  <si>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</si>
  <si>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</si>
  <si>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</si>
  <si>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</si>
  <si>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</si>
  <si>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</si>
  <si>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</si>
  <si>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</si>
  <si>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</si>
  <si>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</si>
  <si>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</si>
  <si>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</si>
  <si>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</si>
  <si>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</si>
  <si>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</si>
  <si>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</si>
  <si>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</si>
  <si>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</si>
  <si>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</si>
  <si>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</si>
  <si>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</si>
  <si>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</si>
  <si>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</si>
  <si>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</si>
  <si>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</si>
  <si>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</si>
  <si>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</si>
  <si>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</si>
  <si>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</si>
  <si>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</si>
  <si>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</si>
  <si>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</si>
  <si>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</si>
  <si>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</si>
  <si>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</si>
  <si>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</si>
  <si>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</si>
  <si>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</si>
  <si>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</si>
  <si>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</si>
  <si>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</si>
  <si>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</si>
  <si>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</si>
  <si>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</si>
  <si>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</si>
  <si>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</si>
  <si>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</si>
  <si>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</si>
  <si>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</si>
  <si>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</si>
  <si>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</si>
  <si>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</si>
  <si>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</si>
  <si>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</si>
  <si>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</si>
  <si>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</si>
  <si>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</si>
  <si>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</si>
  <si>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</si>
  <si>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</si>
  <si>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</si>
  <si>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</si>
  <si>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</si>
  <si>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</si>
  <si>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</si>
  <si>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</si>
  <si>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</si>
  <si>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</si>
  <si>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</si>
  <si>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</si>
  <si>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</si>
  <si>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</si>
  <si>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</si>
  <si>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</si>
  <si>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</si>
  <si>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</si>
  <si>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</si>
  <si>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</si>
  <si>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</si>
  <si>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</si>
  <si>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</si>
  <si>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</si>
  <si>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</si>
  <si>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</si>
  <si>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</si>
  <si>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</si>
  <si>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</si>
  <si>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</si>
  <si>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</si>
  <si>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</si>
  <si>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</si>
  <si>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</si>
  <si>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</si>
  <si>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</si>
  <si>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</si>
  <si>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</si>
  <si>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</si>
  <si>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</si>
  <si>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</si>
  <si>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</si>
  <si>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</si>
  <si>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</si>
  <si>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</si>
  <si>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</si>
  <si>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</si>
  <si>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</si>
  <si>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</si>
  <si>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</si>
  <si>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</si>
  <si>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</si>
  <si>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</si>
  <si>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</si>
  <si>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</si>
  <si>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</si>
  <si>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</si>
  <si>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</si>
  <si>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</si>
  <si>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</si>
  <si>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</si>
  <si>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</si>
  <si>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</si>
  <si>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</si>
  <si>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</si>
  <si>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</si>
  <si>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</si>
  <si>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</si>
  <si>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</si>
  <si>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</si>
  <si>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</si>
  <si>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</si>
  <si>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</si>
  <si>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</si>
  <si>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</si>
  <si>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</si>
  <si>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</si>
  <si>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</si>
  <si>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</si>
  <si>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</si>
  <si>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</si>
  <si>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</si>
  <si>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</si>
  <si>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</si>
  <si>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</si>
  <si>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</si>
  <si>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</si>
  <si>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</si>
  <si>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</si>
  <si>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</si>
  <si>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</si>
  <si>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</si>
  <si>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</si>
  <si>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</si>
  <si>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</si>
  <si>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</si>
  <si>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</si>
  <si>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</si>
  <si>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</si>
  <si>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</si>
  <si>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</si>
  <si>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</si>
  <si>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</si>
  <si>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</si>
  <si>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</si>
  <si>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</si>
  <si>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</si>
  <si>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</si>
  <si>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</si>
  <si>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</si>
  <si>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</si>
  <si>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</si>
  <si>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</si>
  <si>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</si>
  <si>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</si>
  <si>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</si>
  <si>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</si>
  <si>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</si>
  <si>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</si>
  <si>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</si>
  <si>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</si>
  <si>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</si>
  <si>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</si>
  <si>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</si>
  <si>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</si>
  <si>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</si>
  <si>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</si>
  <si>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</si>
  <si>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</si>
  <si>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</si>
  <si>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</si>
  <si>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</si>
  <si>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</si>
  <si>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</si>
  <si>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</si>
  <si>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</si>
  <si>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</si>
  <si>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</si>
  <si>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</si>
  <si>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</si>
  <si>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</si>
  <si>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</si>
  <si>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</si>
  <si>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</si>
  <si>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</si>
  <si>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</si>
  <si>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</si>
  <si>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</si>
  <si>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</si>
  <si>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</si>
  <si>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</si>
  <si>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</si>
  <si>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</si>
  <si>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</si>
  <si>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</si>
  <si>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</si>
  <si>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</si>
  <si>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</si>
  <si>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</si>
  <si>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</si>
  <si>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</si>
  <si>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</si>
  <si>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</si>
  <si>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</si>
  <si>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</si>
  <si>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</si>
  <si>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</si>
  <si>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</si>
  <si>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</si>
  <si>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</si>
  <si>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</si>
  <si>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</si>
  <si>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</si>
  <si>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</si>
  <si>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</si>
  <si>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</si>
  <si>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</si>
  <si>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</si>
  <si>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</si>
  <si>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</si>
  <si>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</si>
  <si>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</si>
  <si>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</si>
  <si>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</si>
  <si>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</si>
  <si>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</si>
  <si>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</si>
  <si>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</si>
  <si>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</si>
  <si>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</si>
  <si>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</si>
  <si>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</si>
  <si>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</si>
  <si>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</si>
  <si>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</si>
  <si>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</si>
  <si>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</si>
  <si>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</si>
  <si>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</si>
  <si>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</si>
  <si>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</si>
  <si>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</si>
  <si>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</si>
  <si>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</si>
  <si>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</si>
  <si>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</si>
  <si>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</si>
  <si>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</si>
  <si>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</si>
  <si>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</si>
  <si>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</si>
  <si>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</si>
  <si>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</si>
  <si>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</si>
  <si>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</si>
  <si>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</si>
  <si>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</si>
  <si>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</si>
  <si>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</si>
  <si>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</si>
  <si>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</si>
  <si>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</si>
  <si>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</si>
  <si>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</si>
  <si>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</si>
  <si>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</si>
  <si>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</si>
  <si>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</si>
  <si>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</si>
  <si>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</si>
  <si>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</si>
  <si>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</si>
  <si>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</si>
  <si>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</si>
  <si>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</si>
  <si>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</si>
  <si>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</si>
  <si>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</si>
  <si>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</si>
  <si>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</si>
  <si>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</si>
  <si>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</si>
  <si>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</si>
  <si>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</si>
  <si>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</si>
  <si>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</si>
  <si>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</si>
  <si>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</si>
  <si>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</si>
  <si>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</si>
  <si>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</si>
  <si>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</si>
  <si>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</si>
  <si>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</si>
  <si>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</si>
  <si>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</si>
  <si>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</si>
  <si>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</si>
  <si>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</si>
  <si>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</si>
  <si>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</si>
  <si>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</si>
  <si>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</si>
  <si>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</si>
  <si>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</si>
  <si>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</si>
  <si>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</si>
  <si>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</si>
  <si>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</si>
  <si>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</si>
  <si>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</si>
  <si>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</si>
  <si>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</si>
  <si>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</si>
  <si>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</si>
  <si>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</si>
  <si>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</si>
  <si>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</si>
  <si>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</si>
  <si>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</si>
  <si>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</si>
  <si>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</si>
  <si>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</si>
  <si>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</si>
  <si>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</si>
  <si>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</si>
  <si>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</si>
  <si>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</si>
  <si>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</si>
  <si>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</si>
  <si>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</si>
  <si>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</si>
  <si>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</si>
  <si>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</si>
  <si>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</si>
  <si>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</si>
  <si>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</si>
  <si>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</si>
  <si>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</si>
  <si>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</si>
  <si>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</si>
  <si>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</si>
  <si>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</si>
  <si>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</si>
  <si>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</si>
  <si>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</si>
  <si>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</si>
  <si>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</si>
  <si>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</si>
  <si>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</si>
  <si>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</si>
  <si>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</si>
  <si>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</si>
  <si>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</si>
  <si>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</si>
  <si>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</si>
  <si>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</si>
  <si>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</si>
  <si>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</si>
  <si>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</si>
  <si>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</si>
  <si>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</si>
  <si>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</si>
  <si>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</si>
  <si>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</si>
  <si>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</si>
  <si>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</si>
  <si>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</si>
  <si>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</si>
  <si>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</si>
  <si>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</si>
  <si>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</si>
  <si>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</si>
  <si>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</si>
  <si>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</si>
  <si>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</si>
  <si>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</si>
  <si>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</si>
  <si>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</si>
  <si>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</si>
  <si>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</si>
  <si>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</si>
  <si>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</si>
  <si>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</si>
  <si>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</si>
  <si>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</si>
  <si>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</si>
  <si>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</si>
  <si>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</si>
  <si>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</si>
  <si>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</si>
  <si>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</si>
  <si>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</si>
  <si>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</si>
  <si>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</si>
  <si>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</si>
  <si>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</si>
  <si>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</si>
  <si>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</si>
  <si>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</si>
  <si>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</si>
  <si>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</si>
  <si>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</si>
  <si>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</si>
  <si>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</si>
  <si>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</si>
  <si>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</si>
  <si>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</si>
  <si>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</si>
  <si>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</si>
  <si>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</si>
  <si>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</si>
  <si>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</si>
  <si>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</si>
  <si>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</si>
  <si>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</si>
  <si>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</si>
  <si>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</si>
  <si>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</si>
  <si>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</si>
  <si>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</si>
  <si>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</si>
  <si>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</si>
  <si>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</si>
  <si>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</si>
  <si>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</si>
  <si>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</si>
  <si>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</si>
  <si>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</si>
  <si>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</si>
  <si>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</si>
  <si>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</si>
  <si>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</si>
  <si>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</si>
  <si>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</si>
  <si>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</si>
  <si>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</si>
  <si>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</si>
  <si>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</si>
  <si>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</si>
  <si>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</si>
  <si>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</si>
  <si>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</si>
  <si>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</si>
  <si>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</si>
  <si>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</si>
  <si>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</si>
  <si>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</si>
  <si>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</si>
  <si>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</si>
  <si>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</si>
  <si>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</si>
  <si>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</si>
  <si>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</si>
  <si>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</si>
  <si>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</si>
  <si>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</si>
  <si>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</si>
  <si>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</si>
  <si>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</si>
  <si>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</si>
  <si>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</si>
  <si>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</si>
  <si>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</si>
  <si>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</si>
  <si>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</si>
  <si>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</si>
  <si>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</si>
  <si>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</si>
  <si>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</si>
  <si>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</si>
  <si>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</si>
  <si>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</si>
  <si>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</si>
  <si>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</si>
  <si>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</si>
  <si>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</si>
  <si>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</si>
  <si>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</si>
  <si>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</si>
  <si>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</si>
  <si>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</si>
  <si>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</si>
  <si>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</si>
  <si>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</si>
  <si>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</si>
  <si>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</si>
  <si>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</si>
  <si>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</si>
  <si>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</si>
  <si>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</si>
  <si>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</si>
  <si>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</si>
  <si>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</si>
  <si>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</si>
  <si>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</si>
  <si>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</si>
  <si>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</si>
  <si>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</si>
  <si>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</si>
  <si>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</si>
  <si>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</si>
  <si>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</si>
  <si>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</si>
  <si>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</si>
  <si>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</si>
  <si>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</si>
  <si>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</si>
  <si>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</si>
  <si>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</si>
  <si>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</si>
  <si>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</si>
  <si>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</si>
  <si>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</si>
  <si>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</si>
  <si>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</si>
  <si>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</si>
  <si>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</si>
  <si>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</si>
  <si>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</si>
  <si>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</si>
  <si>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</si>
  <si>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</si>
  <si>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</si>
  <si>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</si>
  <si>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</si>
  <si>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</si>
  <si>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</si>
  <si>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</si>
  <si>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</si>
  <si>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</si>
  <si>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</si>
  <si>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</si>
  <si>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</si>
  <si>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</si>
  <si>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</si>
  <si>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</si>
  <si>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</si>
  <si>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</si>
  <si>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</si>
  <si>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</si>
  <si>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</si>
  <si>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</si>
  <si>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</si>
  <si>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</si>
  <si>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</si>
  <si>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</si>
  <si>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</si>
  <si>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</si>
  <si>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</si>
  <si>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</si>
  <si>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</si>
  <si>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</si>
  <si>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</si>
  <si>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</si>
  <si>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</si>
  <si>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</si>
  <si>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</si>
  <si>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</si>
  <si>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</si>
  <si>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</si>
  <si>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</si>
  <si>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</si>
  <si>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</si>
  <si>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</si>
  <si>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</si>
  <si>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</si>
  <si>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</si>
  <si>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</si>
  <si>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</si>
  <si>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</si>
  <si>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</si>
  <si>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</si>
  <si>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</si>
  <si>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</si>
  <si>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</si>
  <si>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</si>
  <si>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</si>
  <si>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</si>
  <si>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</si>
  <si>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</si>
  <si>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</si>
  <si>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</si>
  <si>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</si>
  <si>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</si>
  <si>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</si>
  <si>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</si>
  <si>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</si>
  <si>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</si>
  <si>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</si>
  <si>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</si>
  <si>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</si>
  <si>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</si>
  <si>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</si>
  <si>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</si>
  <si>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</si>
  <si>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</si>
  <si>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</si>
  <si>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</si>
  <si>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</si>
  <si>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</si>
  <si>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</si>
  <si>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</si>
  <si>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</si>
  <si>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</si>
  <si>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</si>
  <si>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</si>
  <si>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</si>
  <si>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</si>
  <si>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</si>
  <si>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</si>
  <si>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</si>
  <si>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</si>
  <si>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</si>
  <si>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</si>
  <si>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</si>
  <si>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</si>
  <si>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</si>
  <si>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</si>
  <si>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</si>
  <si>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</si>
  <si>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</si>
  <si>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</si>
  <si>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</si>
  <si>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</si>
  <si>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</si>
  <si>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</si>
  <si>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</si>
  <si>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</si>
  <si>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</si>
  <si>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</si>
  <si>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</si>
  <si>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</si>
  <si>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</si>
  <si>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</si>
  <si>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</si>
  <si>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</si>
  <si>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</si>
  <si>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</si>
  <si>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</si>
  <si>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</si>
  <si>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</si>
  <si>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</si>
  <si>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</si>
  <si>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</si>
  <si>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</si>
  <si>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</si>
  <si>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</si>
  <si>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</si>
  <si>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</si>
  <si>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</si>
  <si>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</si>
  <si>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</si>
  <si>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</si>
  <si>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</si>
  <si>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</si>
  <si>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</si>
  <si>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</si>
  <si>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</si>
  <si>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</si>
  <si>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</si>
  <si>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</si>
  <si>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</si>
  <si>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</si>
  <si>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</si>
  <si>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</si>
  <si>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</si>
  <si>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</si>
  <si>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</si>
  <si>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</si>
  <si>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</si>
  <si>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</si>
  <si>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</si>
  <si>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</si>
  <si>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</si>
  <si>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</si>
  <si>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</si>
  <si>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</si>
  <si>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</si>
  <si>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</si>
  <si>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</si>
  <si>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</si>
  <si>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</si>
  <si>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</si>
  <si>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</si>
  <si>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</si>
  <si>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</si>
  <si>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</si>
  <si>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</si>
  <si>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</si>
  <si>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</si>
  <si>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</si>
  <si>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</si>
  <si>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</si>
  <si>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</si>
  <si>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</si>
  <si>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</si>
  <si>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</si>
  <si>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</si>
  <si>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</si>
  <si>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</si>
  <si>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</si>
  <si>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</si>
  <si>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</si>
  <si>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</si>
  <si>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</si>
  <si>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</si>
  <si>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</si>
  <si>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</si>
  <si>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</si>
  <si>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</si>
  <si>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</si>
  <si>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</si>
  <si>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</si>
  <si>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</si>
  <si>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</si>
  <si>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</si>
  <si>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</si>
  <si>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</si>
  <si>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</si>
  <si>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</si>
  <si>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</si>
  <si>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</si>
  <si>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</si>
  <si>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</si>
  <si>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</si>
  <si>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</si>
  <si>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</si>
  <si>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</si>
  <si>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</si>
  <si>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</si>
  <si>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</si>
  <si>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</si>
  <si>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</si>
  <si>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</si>
  <si>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</si>
  <si>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</si>
  <si>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</si>
  <si>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</si>
  <si>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</si>
  <si>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</si>
  <si>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</si>
  <si>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</si>
  <si>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</si>
  <si>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</si>
  <si>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</si>
  <si>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</si>
  <si>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</si>
  <si>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</si>
  <si>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</si>
  <si>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</si>
  <si>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</si>
  <si>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</si>
  <si>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</si>
  <si>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</si>
  <si>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</si>
  <si>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</si>
  <si>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</si>
  <si>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</si>
  <si>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</si>
  <si>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</si>
  <si>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</si>
  <si>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</si>
  <si>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</si>
  <si>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</si>
  <si>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</si>
  <si>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</si>
  <si>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</si>
  <si>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</si>
  <si>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</si>
  <si>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</si>
  <si>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</si>
  <si>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</si>
  <si>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</si>
  <si>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</si>
  <si>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</si>
  <si>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</si>
  <si>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</si>
  <si>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</si>
  <si>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</si>
  <si>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</si>
  <si>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</si>
  <si>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</si>
  <si>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</si>
  <si>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</si>
  <si>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</si>
  <si>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</si>
  <si>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</si>
  <si>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</si>
  <si>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</si>
  <si>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</si>
  <si>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</si>
  <si>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</si>
  <si>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</si>
  <si>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</si>
  <si>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</si>
  <si>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</si>
  <si>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</si>
  <si>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</si>
  <si>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</si>
  <si>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</si>
  <si>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</si>
  <si>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</si>
  <si>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</si>
  <si>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</si>
  <si>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</si>
  <si>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</si>
  <si>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</si>
  <si>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</si>
  <si>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</si>
  <si>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</si>
  <si>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</si>
  <si>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</si>
  <si>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</si>
  <si>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</si>
  <si>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</si>
  <si>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</si>
  <si>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</si>
  <si>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</si>
  <si>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</si>
  <si>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</si>
  <si>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</si>
  <si>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</si>
  <si>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</si>
  <si>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</si>
  <si>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</si>
  <si>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</si>
  <si>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</si>
  <si>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</si>
  <si>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</si>
  <si>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</si>
  <si>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</si>
  <si>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</si>
  <si>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</si>
  <si>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</si>
  <si>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</si>
  <si>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</si>
  <si>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</si>
  <si>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</si>
  <si>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</si>
  <si>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</si>
  <si>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</si>
  <si>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</si>
  <si>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</si>
  <si>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</si>
  <si>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</si>
  <si>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</si>
  <si>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</si>
  <si>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</si>
  <si>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</si>
  <si>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</si>
  <si>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</si>
  <si>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</si>
  <si>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</si>
  <si>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</si>
  <si>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</si>
  <si>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</si>
  <si>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</si>
  <si>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</si>
  <si>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</si>
  <si>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</si>
  <si>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</si>
  <si>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</si>
  <si>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</si>
  <si>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</si>
  <si>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</si>
  <si>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</si>
  <si>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</si>
  <si>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</si>
  <si>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</si>
  <si>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</si>
  <si>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</si>
  <si>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</si>
  <si>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</si>
  <si>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</si>
  <si>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</si>
  <si>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</si>
  <si>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</si>
  <si>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</si>
  <si>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</si>
  <si>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</si>
  <si>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</si>
  <si>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</si>
  <si>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</si>
  <si>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</si>
  <si>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</si>
  <si>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</si>
  <si>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</si>
  <si>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</si>
  <si>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</si>
  <si>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</si>
  <si>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</si>
  <si>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</si>
  <si>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</si>
  <si>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</si>
  <si>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</si>
  <si>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</si>
  <si>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</si>
  <si>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</si>
  <si>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</si>
  <si>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</si>
  <si>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</si>
  <si>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</si>
  <si>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</si>
  <si>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</si>
  <si>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</si>
  <si>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</si>
  <si>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</si>
  <si>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</si>
  <si>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</si>
  <si>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</si>
  <si>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</si>
  <si>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</si>
  <si>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</si>
  <si>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</si>
  <si>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</si>
  <si>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</si>
  <si>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</si>
  <si>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</si>
  <si>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</si>
  <si>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</si>
  <si>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</si>
  <si>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</si>
  <si>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</si>
  <si>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</si>
  <si>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</si>
  <si>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</si>
  <si>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</si>
  <si>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</si>
  <si>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</si>
  <si>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</si>
  <si>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</si>
  <si>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</si>
  <si>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</si>
  <si>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</si>
  <si>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</si>
  <si>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</si>
  <si>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</si>
  <si>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</si>
  <si>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</si>
  <si>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</si>
  <si>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</si>
  <si>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</si>
  <si>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</si>
  <si>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</si>
  <si>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</si>
  <si>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</si>
  <si>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</si>
  <si>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</si>
  <si>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</si>
  <si>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</si>
  <si>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</si>
  <si>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</si>
  <si>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</si>
  <si>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</si>
  <si>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</si>
  <si>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</si>
  <si>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</si>
  <si>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</si>
  <si>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</si>
  <si>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</si>
  <si>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</si>
  <si>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</si>
  <si>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</si>
  <si>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</si>
  <si>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</si>
  <si>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</si>
  <si>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</si>
  <si>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</si>
  <si>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</si>
  <si>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</si>
  <si>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</si>
  <si>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</si>
  <si>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</si>
  <si>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</si>
  <si>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</si>
  <si>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</si>
  <si>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</si>
  <si>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</si>
  <si>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</si>
  <si>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</si>
  <si>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</si>
  <si>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</si>
  <si>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</si>
  <si>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</si>
  <si>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</si>
  <si>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</si>
  <si>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</si>
  <si>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</si>
  <si>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</si>
  <si>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</si>
  <si>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</si>
  <si>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</si>
  <si>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</si>
  <si>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</si>
  <si>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</si>
  <si>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</si>
  <si>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</si>
  <si>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</si>
  <si>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</si>
  <si>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</si>
  <si>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</si>
  <si>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</si>
  <si>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</si>
  <si>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</si>
  <si>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</si>
  <si>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</si>
  <si>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</si>
  <si>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</si>
  <si>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</si>
  <si>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</si>
  <si>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</si>
  <si>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</si>
  <si>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</si>
  <si>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</si>
  <si>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</si>
  <si>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</si>
  <si>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</si>
  <si>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</si>
  <si>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</si>
  <si>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</si>
  <si>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</si>
  <si>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</si>
  <si>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</si>
  <si>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</si>
  <si>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</si>
  <si>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</si>
  <si>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</si>
  <si>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</si>
  <si>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</si>
  <si>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</si>
  <si>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</si>
  <si>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</si>
  <si>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</si>
  <si>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</si>
  <si>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</si>
  <si>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</si>
  <si>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</si>
  <si>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</si>
  <si>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</si>
  <si>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</si>
  <si>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</si>
  <si>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</si>
  <si>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</si>
  <si>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</si>
  <si>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</si>
  <si>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</si>
  <si>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</si>
  <si>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</si>
  <si>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</si>
  <si>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</si>
  <si>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</si>
  <si>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</si>
  <si>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</si>
  <si>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</si>
  <si>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</si>
  <si>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</si>
  <si>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</si>
  <si>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</si>
  <si>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</si>
  <si>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</si>
  <si>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</si>
  <si>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</si>
  <si>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</si>
  <si>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</si>
  <si>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</si>
  <si>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</si>
  <si>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</si>
  <si>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</si>
  <si>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</si>
  <si>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</si>
  <si>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</si>
  <si>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</si>
  <si>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</si>
  <si>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</si>
  <si>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</si>
  <si>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</si>
  <si>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</si>
  <si>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</si>
  <si>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</si>
  <si>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</si>
  <si>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</si>
  <si>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</si>
  <si>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</si>
  <si>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</si>
  <si>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</si>
  <si>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</si>
  <si>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</si>
  <si>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</si>
  <si>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</si>
  <si>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</si>
  <si>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</si>
  <si>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</si>
  <si>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</si>
  <si>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</si>
  <si>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</si>
  <si>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</si>
  <si>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</si>
  <si>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</si>
  <si>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</si>
  <si>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</si>
  <si>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</si>
  <si>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</si>
  <si>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</si>
  <si>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</si>
  <si>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</si>
  <si>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</si>
  <si>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</si>
  <si>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</si>
  <si>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</si>
  <si>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</si>
  <si>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</si>
  <si>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</si>
  <si>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</si>
  <si>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</si>
  <si>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</si>
  <si>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</si>
  <si>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</si>
  <si>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</si>
  <si>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</si>
  <si>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</si>
  <si>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</si>
  <si>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</si>
  <si>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</si>
  <si>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</si>
  <si>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</si>
  <si>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</si>
  <si>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</si>
  <si>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</si>
  <si>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</si>
  <si>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</si>
  <si>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</si>
  <si>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</si>
  <si>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</si>
  <si>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</si>
  <si>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</si>
  <si>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</si>
  <si>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</si>
  <si>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</si>
  <si>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</si>
  <si>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</si>
  <si>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</si>
  <si>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</si>
  <si>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</si>
  <si>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</si>
  <si>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</si>
  <si>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</si>
  <si>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</si>
  <si>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</si>
  <si>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</si>
  <si>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</si>
  <si>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</si>
  <si>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</si>
  <si>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</si>
  <si>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</si>
  <si>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</si>
  <si>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</si>
  <si>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</si>
  <si>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</si>
  <si>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</si>
  <si>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</si>
  <si>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</si>
  <si>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</si>
  <si>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</si>
  <si>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</si>
  <si>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</si>
  <si>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</si>
  <si>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</si>
  <si>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</si>
  <si>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</si>
  <si>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</si>
  <si>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</si>
  <si>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</si>
  <si>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</si>
  <si>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</si>
  <si>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</si>
  <si>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</si>
  <si>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</si>
  <si>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</si>
  <si>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</si>
  <si>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</si>
  <si>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</si>
  <si>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</si>
  <si>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</si>
  <si>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</si>
  <si>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</si>
  <si>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</si>
  <si>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</si>
  <si>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</si>
  <si>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</si>
  <si>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</si>
  <si>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</si>
  <si>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</si>
  <si>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</si>
  <si>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</si>
  <si>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</si>
  <si>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</si>
  <si>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</si>
  <si>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</si>
  <si>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</si>
  <si>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</si>
  <si>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</si>
  <si>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</si>
  <si>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</si>
  <si>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</si>
  <si>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</si>
  <si>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</si>
  <si>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</si>
  <si>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</si>
  <si>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</si>
  <si>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</si>
  <si>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</si>
  <si>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</si>
  <si>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</si>
  <si>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</si>
  <si>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</si>
  <si>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</si>
  <si>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</si>
  <si>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</si>
  <si>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</si>
  <si>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</si>
  <si>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</si>
  <si>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</si>
  <si>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</si>
  <si>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</si>
  <si>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</si>
  <si>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</si>
  <si>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</si>
  <si>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</si>
  <si>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</si>
  <si>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</si>
  <si>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</si>
  <si>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</si>
  <si>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</si>
  <si>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</si>
  <si>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</si>
  <si>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</si>
  <si>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</si>
  <si>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</si>
  <si>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</si>
  <si>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</si>
  <si>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</si>
  <si>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</si>
  <si>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</si>
  <si>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</si>
  <si>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</si>
  <si>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</si>
  <si>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</si>
  <si>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</si>
  <si>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</si>
  <si>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</si>
  <si>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</si>
  <si>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</si>
  <si>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</si>
  <si>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</si>
  <si>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</si>
  <si>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</si>
  <si>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</si>
  <si>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</si>
  <si>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</si>
  <si>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</si>
  <si>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</si>
  <si>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</si>
  <si>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</si>
  <si>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</si>
  <si>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</si>
  <si>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</si>
  <si>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</si>
  <si>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</si>
  <si>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</si>
  <si>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</si>
  <si>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</si>
  <si>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</si>
  <si>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</si>
  <si>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</si>
  <si>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</si>
  <si>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</si>
  <si>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</si>
  <si>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</si>
  <si>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</si>
  <si>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</si>
  <si>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</si>
  <si>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</si>
  <si>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</si>
  <si>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</si>
  <si>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</si>
  <si>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</si>
  <si>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</si>
  <si>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</si>
  <si>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</si>
  <si>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</si>
  <si>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</si>
  <si>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</si>
  <si>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</si>
  <si>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</si>
  <si>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</si>
  <si>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</si>
  <si>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</si>
  <si>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</si>
  <si>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</si>
  <si>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</si>
  <si>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</si>
  <si>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</si>
  <si>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</si>
  <si>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</si>
  <si>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</si>
  <si>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</si>
  <si>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</si>
  <si>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</si>
  <si>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</si>
  <si>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</si>
  <si>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</si>
  <si>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</si>
  <si>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</si>
  <si>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</si>
  <si>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</si>
  <si>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</si>
  <si>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</si>
  <si>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</si>
  <si>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</si>
  <si>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</si>
  <si>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</si>
  <si>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</si>
  <si>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</si>
  <si>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</si>
  <si>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</si>
  <si>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</si>
  <si>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</si>
  <si>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</si>
  <si>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</si>
  <si>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</si>
  <si>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</si>
  <si>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</si>
  <si>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</si>
  <si>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</si>
  <si>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</si>
  <si>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</si>
  <si>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</si>
  <si>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</si>
  <si>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</si>
  <si>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</si>
  <si>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</si>
  <si>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</si>
  <si>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</si>
  <si>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</si>
  <si>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</si>
  <si>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</si>
  <si>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</si>
  <si>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</si>
  <si>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</si>
  <si>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</si>
  <si>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</si>
  <si>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</si>
  <si>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</si>
  <si>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</si>
  <si>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</si>
  <si>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</si>
  <si>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</si>
  <si>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</si>
  <si>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</si>
  <si>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</si>
  <si>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</si>
  <si>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</si>
  <si>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</si>
  <si>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</si>
  <si>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</si>
  <si>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</si>
  <si>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</si>
  <si>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</si>
  <si>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</si>
  <si>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</si>
  <si>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</si>
  <si>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</si>
  <si>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</si>
  <si>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</si>
  <si>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</si>
  <si>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</si>
  <si>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</si>
  <si>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</si>
  <si>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</si>
  <si>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</si>
  <si>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</si>
  <si>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</si>
  <si>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</si>
  <si>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</si>
  <si>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</si>
  <si>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</si>
  <si>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</si>
  <si>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</si>
  <si>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</si>
  <si>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</si>
  <si>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</si>
  <si>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</si>
  <si>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</si>
  <si>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</si>
  <si>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</si>
  <si>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</si>
  <si>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</si>
  <si>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</si>
  <si>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</si>
  <si>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</si>
  <si>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</si>
  <si>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</si>
  <si>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</si>
  <si>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</si>
  <si>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</si>
  <si>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</si>
  <si>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</si>
  <si>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</si>
  <si>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</si>
  <si>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</si>
  <si>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</si>
  <si>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</si>
  <si>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</si>
  <si>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</si>
  <si>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</si>
  <si>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</si>
  <si>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</si>
  <si>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</si>
  <si>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</si>
  <si>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</si>
  <si>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</si>
  <si>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</si>
  <si>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</si>
  <si>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</si>
  <si>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</si>
  <si>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</si>
  <si>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</si>
  <si>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</si>
  <si>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</si>
  <si>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</si>
  <si>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</si>
  <si>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</si>
  <si>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</si>
  <si>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</si>
  <si>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</si>
  <si>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</si>
  <si>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</si>
  <si>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</si>
  <si>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</si>
  <si>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</si>
  <si>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</si>
  <si>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</si>
  <si>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</si>
  <si>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</si>
  <si>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</si>
  <si>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</si>
  <si>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</si>
  <si>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</si>
  <si>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</si>
  <si>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</si>
  <si>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</si>
  <si>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</si>
  <si>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</si>
  <si>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</si>
  <si>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</si>
  <si>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</si>
  <si>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</si>
  <si>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</si>
  <si>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</si>
  <si>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</si>
  <si>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</si>
  <si>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</si>
  <si>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</si>
  <si>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</si>
  <si>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</si>
  <si>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</si>
  <si>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</si>
  <si>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</si>
  <si>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</si>
  <si>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</si>
  <si>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</si>
  <si>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</si>
  <si>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</si>
  <si>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</si>
  <si>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</si>
  <si>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</si>
  <si>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</si>
  <si>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</si>
  <si>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</si>
  <si>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</si>
  <si>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</si>
  <si>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</si>
  <si>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</si>
  <si>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</si>
  <si>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</si>
  <si>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</si>
  <si>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</si>
  <si>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</si>
  <si>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</si>
  <si>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</si>
  <si>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</si>
  <si>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</si>
  <si>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</si>
  <si>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</si>
  <si>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</si>
  <si>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</si>
  <si>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</si>
  <si>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</si>
  <si>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</si>
  <si>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</si>
  <si>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</si>
  <si>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</si>
  <si>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</si>
  <si>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</si>
  <si>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</si>
  <si>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</si>
  <si>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</si>
  <si>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</si>
  <si>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</si>
  <si>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</si>
  <si>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</si>
  <si>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</si>
  <si>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</si>
  <si>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</si>
  <si>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</si>
  <si>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</si>
  <si>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</si>
  <si>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</si>
  <si>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</si>
  <si>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</si>
  <si>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</si>
  <si>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</si>
  <si>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</si>
  <si>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</si>
  <si>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</si>
  <si>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</si>
  <si>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</si>
  <si>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</si>
  <si>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</si>
  <si>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</si>
  <si>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</si>
  <si>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</si>
  <si>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</si>
  <si>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</si>
  <si>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</si>
  <si>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</si>
  <si>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</si>
  <si>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</si>
  <si>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</si>
  <si>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</si>
  <si>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</si>
  <si>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</si>
  <si>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</si>
  <si>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</si>
  <si>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</si>
  <si>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</si>
  <si>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</si>
  <si>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</si>
  <si>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</si>
  <si>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</si>
  <si>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</si>
  <si>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</si>
  <si>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</si>
  <si>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</si>
  <si>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</si>
  <si>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</si>
  <si>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</si>
  <si>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</si>
  <si>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</si>
  <si>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</si>
  <si>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</si>
  <si>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</si>
  <si>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</si>
  <si>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</si>
  <si>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</si>
  <si>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</si>
  <si>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</si>
  <si>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</si>
  <si>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</si>
  <si>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</si>
  <si>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</si>
  <si>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</si>
  <si>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</si>
  <si>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</si>
  <si>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</si>
  <si>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</si>
  <si>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</si>
  <si>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</si>
  <si>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</si>
  <si>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</si>
  <si>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</si>
  <si>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</si>
  <si>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</si>
  <si>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</si>
  <si>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</si>
  <si>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</si>
  <si>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</si>
  <si>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</si>
  <si>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</si>
  <si>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</si>
  <si>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</si>
  <si>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</si>
  <si>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</si>
  <si>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</si>
  <si>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</si>
  <si>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</si>
  <si>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</si>
  <si>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</si>
  <si>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</si>
  <si>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</si>
  <si>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</si>
  <si>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</si>
  <si>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</si>
  <si>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</si>
  <si>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</si>
  <si>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</si>
  <si>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</si>
  <si>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</si>
  <si>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</si>
  <si>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</si>
  <si>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</si>
  <si>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</si>
  <si>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</si>
  <si>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</si>
  <si>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</si>
  <si>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</si>
  <si>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</si>
  <si>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</si>
  <si>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</si>
  <si>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</si>
  <si>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</si>
  <si>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</si>
  <si>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</si>
  <si>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</si>
  <si>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</si>
  <si>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</si>
  <si>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</si>
  <si>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</si>
  <si>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</si>
  <si>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</si>
  <si>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</si>
  <si>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</si>
  <si>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</si>
  <si>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</si>
  <si>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</si>
  <si>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</si>
  <si>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</si>
  <si>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</si>
  <si>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</si>
  <si>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</si>
  <si>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</si>
  <si>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</si>
  <si>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</si>
  <si>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</si>
  <si>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</si>
  <si>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</si>
  <si>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</si>
  <si>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</si>
  <si>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</si>
  <si>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</si>
  <si>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</si>
  <si>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</si>
  <si>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</si>
  <si>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</si>
  <si>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</si>
  <si>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</si>
  <si>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</si>
  <si>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</si>
  <si>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</si>
  <si>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</si>
  <si>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</si>
  <si>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</si>
  <si>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</si>
  <si>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</si>
  <si>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</si>
  <si>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</si>
  <si>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</si>
  <si>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</si>
  <si>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</si>
  <si>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</si>
  <si>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</si>
  <si>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</si>
  <si>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</si>
  <si>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</si>
  <si>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</si>
  <si>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</si>
  <si>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</si>
  <si>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</si>
  <si>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</si>
  <si>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</si>
  <si>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</si>
  <si>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</si>
  <si>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</si>
  <si>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</si>
  <si>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</si>
  <si>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</si>
  <si>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</si>
  <si>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</si>
  <si>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</si>
  <si>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</si>
  <si>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</si>
  <si>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</si>
  <si>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</si>
  <si>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</si>
  <si>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</si>
  <si>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</si>
  <si>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</si>
  <si>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</si>
  <si>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</si>
  <si>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</si>
  <si>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</si>
  <si>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</si>
  <si>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</si>
  <si>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</si>
  <si>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</si>
  <si>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</si>
  <si>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</si>
  <si>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</si>
  <si>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</si>
  <si>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</si>
  <si>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</si>
  <si>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</si>
  <si>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</si>
  <si>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</si>
  <si>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</si>
  <si>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</si>
  <si>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</si>
  <si>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</si>
  <si>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</si>
  <si>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</si>
  <si>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</si>
  <si>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</si>
  <si>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</si>
  <si>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</si>
  <si>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</si>
  <si>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</si>
  <si>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</si>
  <si>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</si>
  <si>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</si>
  <si>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</si>
  <si>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</si>
  <si>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</si>
  <si>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</si>
  <si>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</si>
  <si>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</si>
  <si>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</si>
  <si>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</si>
  <si>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</si>
  <si>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</si>
  <si>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</si>
  <si>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</si>
  <si>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</si>
  <si>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</si>
  <si>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</si>
  <si>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</si>
  <si>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</si>
  <si>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</si>
  <si>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</si>
  <si>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</si>
  <si>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</si>
  <si>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</si>
  <si>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</si>
  <si>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</si>
  <si>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</si>
  <si>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</si>
  <si>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</si>
  <si>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</si>
  <si>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</si>
  <si>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</si>
  <si>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</si>
  <si>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</si>
  <si>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</si>
  <si>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</si>
  <si>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</si>
  <si>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</si>
  <si>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</si>
  <si>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</si>
  <si>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</si>
  <si>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</si>
  <si>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</si>
  <si>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</si>
  <si>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</si>
  <si>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</si>
  <si>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</si>
  <si>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</si>
  <si>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</si>
  <si>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</si>
  <si>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</si>
  <si>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</si>
  <si>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</si>
  <si>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</si>
  <si>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</si>
  <si>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</si>
  <si>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</si>
  <si>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</si>
  <si>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</si>
  <si>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</si>
  <si>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</si>
  <si>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</si>
  <si>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</si>
  <si>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</si>
  <si>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</si>
  <si>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</si>
  <si>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</si>
  <si>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</si>
  <si>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</si>
  <si>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</si>
  <si>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</si>
  <si>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</si>
  <si>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</si>
  <si>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</si>
  <si>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</si>
  <si>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</si>
  <si>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</si>
  <si>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</si>
  <si>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</si>
  <si>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</si>
  <si>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</si>
  <si>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</si>
  <si>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</si>
  <si>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</si>
  <si>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</si>
  <si>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</si>
  <si>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</si>
  <si>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</si>
  <si>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</si>
  <si>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</si>
  <si>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</si>
  <si>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</si>
  <si>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</si>
  <si>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</si>
  <si>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</si>
  <si>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</si>
  <si>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</si>
  <si>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</si>
  <si>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</si>
  <si>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</si>
  <si>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</si>
  <si>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</si>
  <si>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</si>
  <si>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</si>
  <si>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</si>
  <si>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</si>
  <si>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</si>
  <si>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</si>
  <si>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</si>
  <si>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</si>
  <si>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</si>
  <si>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</si>
  <si>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</si>
  <si>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</si>
  <si>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</si>
  <si>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</si>
  <si>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</si>
  <si>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</si>
  <si>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</si>
  <si>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</si>
  <si>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</si>
  <si>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</si>
  <si>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</si>
  <si>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</si>
  <si>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</si>
  <si>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</si>
  <si>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</si>
  <si>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</si>
  <si>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</si>
  <si>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</si>
  <si>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</si>
  <si>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</si>
  <si>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</si>
  <si>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</si>
  <si>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</si>
  <si>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</si>
  <si>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</si>
  <si>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</si>
  <si>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</si>
  <si>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</si>
  <si>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</si>
  <si>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</si>
  <si>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</si>
  <si>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</si>
  <si>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</si>
  <si>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</si>
  <si>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</si>
  <si>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</si>
  <si>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</si>
  <si>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</si>
  <si>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</si>
  <si>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</si>
  <si>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</si>
  <si>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</si>
  <si>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</si>
  <si>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</si>
  <si>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</si>
  <si>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</si>
  <si>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</si>
  <si>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</si>
  <si>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</si>
  <si>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</si>
  <si>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</si>
  <si>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</si>
  <si>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</si>
  <si>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</si>
  <si>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</si>
  <si>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</si>
  <si>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</si>
  <si>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</si>
  <si>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</si>
  <si>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</si>
  <si>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</si>
  <si>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</si>
  <si>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</si>
  <si>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</si>
  <si>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</si>
  <si>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</si>
  <si>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</si>
  <si>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</si>
  <si>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</si>
  <si>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</si>
  <si>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</si>
  <si>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</si>
  <si>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</si>
  <si>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</si>
  <si>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</si>
  <si>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</si>
  <si>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</si>
  <si>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</si>
  <si>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</si>
  <si>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</si>
  <si>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</si>
  <si>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</si>
  <si>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</si>
  <si>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</si>
  <si>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</si>
  <si>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</si>
  <si>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</si>
  <si>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</si>
  <si>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</si>
  <si>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</si>
  <si>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</si>
  <si>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</si>
  <si>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</si>
  <si>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</si>
  <si>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</si>
  <si>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</si>
  <si>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</si>
  <si>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</si>
  <si>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</si>
  <si>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</si>
  <si>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</si>
  <si>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</si>
  <si>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</si>
  <si>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</si>
  <si>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</si>
  <si>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</si>
  <si>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</si>
  <si>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</si>
  <si>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</si>
  <si>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</si>
  <si>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</si>
  <si>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</si>
  <si>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</si>
  <si>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</si>
  <si>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</si>
  <si>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</si>
  <si>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</si>
  <si>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</si>
  <si>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</si>
  <si>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</si>
  <si>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</si>
  <si>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</si>
  <si>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</si>
  <si>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</si>
  <si>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</si>
  <si>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</si>
  <si>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</si>
  <si>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</si>
  <si>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</si>
  <si>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</si>
  <si>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</si>
  <si>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</si>
  <si>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</si>
  <si>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</si>
  <si>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</si>
  <si>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</si>
  <si>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</si>
  <si>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</si>
  <si>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</si>
  <si>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</si>
  <si>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</si>
  <si>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</si>
  <si>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</si>
  <si>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</si>
  <si>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</si>
  <si>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</si>
  <si>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</si>
  <si>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</si>
  <si>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</si>
  <si>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</si>
  <si>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</si>
  <si>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</si>
  <si>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</si>
  <si>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</si>
  <si>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</si>
  <si>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</si>
  <si>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</si>
  <si>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</si>
  <si>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</si>
  <si>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</si>
  <si>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</si>
  <si>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</si>
  <si>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</si>
  <si>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</si>
  <si>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</si>
  <si>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</si>
  <si>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</si>
  <si>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</si>
  <si>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</si>
  <si>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</si>
  <si>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</si>
  <si>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</si>
  <si>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</si>
  <si>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</si>
  <si>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</si>
  <si>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</si>
  <si>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</si>
  <si>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</si>
  <si>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</si>
  <si>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</si>
  <si>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</si>
  <si>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</si>
  <si>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</si>
  <si>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</si>
  <si>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</si>
  <si>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</si>
  <si>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</si>
  <si>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</si>
  <si>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</si>
  <si>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</si>
  <si>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</si>
  <si>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</si>
  <si>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</si>
  <si>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</si>
  <si>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</si>
  <si>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</si>
  <si>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</si>
  <si>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</si>
  <si>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</si>
  <si>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</si>
  <si>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</si>
  <si>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</si>
  <si>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</si>
  <si>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</si>
  <si>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</si>
  <si>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</si>
  <si>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</si>
  <si>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</si>
  <si>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</si>
  <si>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</si>
  <si>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</si>
  <si>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</si>
  <si>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</si>
  <si>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</si>
  <si>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</si>
  <si>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</si>
  <si>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</si>
  <si>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</si>
  <si>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</si>
  <si>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</si>
  <si>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</si>
  <si>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</si>
  <si>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</si>
  <si>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</si>
  <si>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</si>
  <si>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</si>
  <si>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</si>
  <si>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</si>
  <si>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</si>
  <si>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</si>
  <si>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</si>
  <si>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</si>
  <si>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</si>
  <si>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</si>
  <si>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</si>
  <si>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</si>
  <si>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</si>
  <si>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</si>
  <si>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</si>
  <si>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</si>
  <si>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</si>
  <si>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</si>
  <si>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</si>
  <si>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</si>
  <si>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</si>
  <si>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</si>
  <si>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</si>
  <si>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</si>
  <si>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</si>
  <si>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</si>
  <si>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</si>
  <si>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</si>
  <si>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</si>
  <si>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</si>
  <si>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</si>
  <si>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</si>
  <si>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</si>
  <si>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</si>
  <si>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</si>
  <si>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</si>
  <si>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</si>
  <si>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</si>
  <si>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</si>
  <si>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</si>
  <si>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</si>
  <si>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</si>
  <si>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</si>
  <si>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</si>
  <si>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</si>
  <si>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</si>
  <si>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</si>
  <si>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</si>
  <si>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</si>
  <si>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</si>
  <si>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</si>
  <si>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</si>
  <si>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</si>
  <si>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</si>
  <si>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</si>
  <si>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</si>
  <si>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</si>
  <si>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</si>
  <si>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</si>
  <si>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</si>
  <si>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</si>
  <si>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</si>
  <si>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</si>
  <si>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</si>
  <si>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</si>
  <si>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</si>
  <si>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</si>
  <si>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</si>
  <si>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</si>
  <si>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</si>
  <si>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</si>
  <si>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</si>
  <si>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</si>
  <si>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</si>
  <si>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</si>
  <si>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</si>
  <si>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</si>
  <si>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</si>
  <si>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</si>
  <si>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</si>
  <si>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</si>
  <si>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</si>
  <si>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</si>
  <si>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</si>
  <si>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</si>
  <si>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</si>
  <si>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</si>
  <si>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</si>
  <si>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</si>
  <si>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</si>
  <si>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</si>
  <si>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</si>
  <si>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</si>
  <si>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</si>
  <si>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</si>
  <si>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</si>
  <si>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</si>
  <si>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</si>
  <si>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</si>
  <si>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</si>
  <si>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</si>
  <si>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</si>
  <si>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</si>
  <si>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</si>
  <si>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</si>
  <si>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</si>
  <si>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</si>
  <si>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</si>
  <si>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</si>
  <si>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</si>
  <si>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</si>
  <si>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</si>
  <si>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</si>
  <si>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</si>
  <si>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</si>
  <si>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</si>
  <si>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</si>
  <si>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</si>
  <si>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</si>
  <si>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</si>
  <si>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</si>
  <si>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</si>
  <si>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</si>
  <si>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</si>
  <si>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</si>
  <si>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</si>
  <si>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</si>
  <si>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</si>
  <si>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</si>
  <si>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</si>
  <si>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</si>
  <si>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</si>
  <si>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</si>
  <si>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</si>
  <si>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</si>
  <si>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</si>
  <si>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</si>
  <si>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</si>
  <si>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</si>
  <si>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</si>
  <si>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</si>
  <si>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</si>
  <si>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</si>
  <si>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</si>
  <si>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</si>
  <si>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</si>
  <si>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</si>
  <si>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</si>
  <si>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</si>
  <si>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</si>
  <si>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</si>
  <si>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</si>
  <si>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</si>
  <si>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</si>
  <si>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</si>
  <si>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</si>
  <si>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</si>
  <si>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</si>
  <si>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</si>
  <si>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</si>
  <si>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</si>
  <si>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</si>
  <si>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</si>
  <si>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</si>
  <si>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</si>
  <si>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</si>
  <si>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</si>
  <si>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</si>
  <si>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</si>
  <si>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</si>
  <si>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</si>
  <si>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</si>
  <si>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</si>
  <si>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</si>
  <si>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</si>
  <si>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</si>
  <si>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</si>
  <si>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</si>
  <si>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</si>
  <si>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</si>
  <si>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</si>
  <si>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</si>
  <si>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</si>
  <si>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</si>
  <si>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</si>
  <si>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</si>
  <si>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</si>
  <si>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</si>
  <si>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</si>
  <si>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</si>
  <si>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</si>
  <si>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</si>
  <si>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</si>
  <si>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</si>
  <si>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</si>
  <si>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</si>
  <si>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</si>
  <si>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</si>
  <si>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</si>
  <si>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</si>
  <si>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</si>
  <si>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</si>
  <si>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</si>
  <si>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</si>
  <si>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</si>
  <si>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</si>
  <si>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</si>
  <si>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</si>
  <si>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</si>
  <si>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</si>
  <si>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</si>
  <si>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</si>
  <si>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</si>
  <si>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</si>
  <si>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</si>
  <si>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</si>
  <si>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</si>
  <si>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</si>
  <si>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</si>
  <si>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</si>
  <si>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</si>
  <si>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</si>
  <si>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</si>
  <si>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</si>
  <si>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</si>
  <si>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</si>
  <si>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</si>
  <si>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</si>
  <si>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</si>
  <si>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</si>
  <si>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</si>
  <si>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</si>
  <si>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</si>
  <si>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</si>
  <si>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</si>
  <si>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</si>
  <si>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</si>
  <si>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</si>
  <si>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</si>
  <si>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</si>
  <si>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</si>
  <si>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</si>
  <si>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</si>
  <si>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</si>
  <si>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</si>
  <si>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</si>
  <si>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</si>
  <si>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</si>
  <si>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</si>
  <si>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</si>
  <si>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</si>
  <si>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</si>
  <si>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</si>
  <si>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</si>
  <si>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</si>
  <si>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</si>
  <si>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</si>
  <si>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</si>
  <si>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</si>
  <si>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</si>
  <si>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</si>
  <si>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</si>
  <si>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</si>
  <si>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</si>
  <si>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</si>
  <si>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</si>
  <si>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</si>
  <si>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</si>
  <si>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</si>
  <si>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</si>
  <si>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</si>
  <si>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</si>
  <si>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</si>
  <si>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</si>
  <si>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</si>
  <si>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</si>
  <si>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</si>
  <si>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</si>
  <si>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</si>
  <si>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</si>
  <si>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</si>
  <si>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</si>
  <si>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</si>
  <si>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</si>
  <si>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</si>
  <si>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</si>
  <si>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</si>
  <si>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</si>
  <si>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</si>
  <si>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</si>
  <si>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</si>
  <si>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</si>
  <si>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</si>
  <si>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</si>
  <si>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</si>
  <si>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</si>
  <si>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</si>
  <si>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</si>
  <si>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</si>
  <si>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</si>
  <si>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</si>
  <si>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</si>
  <si>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</si>
  <si>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</si>
  <si>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</si>
  <si>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</si>
  <si>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</si>
  <si>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</si>
  <si>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</si>
  <si>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</si>
  <si>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</si>
  <si>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</si>
  <si>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</si>
  <si>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</si>
  <si>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</si>
  <si>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</si>
  <si>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</si>
  <si>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</si>
  <si>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</si>
  <si>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</si>
  <si>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</si>
  <si>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</si>
  <si>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</si>
  <si>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</si>
  <si>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</si>
  <si>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</si>
  <si>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</si>
  <si>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</si>
  <si>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</si>
  <si>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</si>
  <si>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</si>
  <si>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</si>
  <si>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</si>
  <si>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</si>
  <si>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</si>
  <si>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</si>
  <si>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</si>
  <si>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</si>
  <si>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</si>
  <si>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</si>
  <si>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</si>
  <si>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</si>
  <si>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</si>
  <si>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</si>
  <si>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</si>
  <si>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</si>
  <si>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</si>
  <si>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</si>
  <si>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</si>
  <si>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</si>
  <si>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</si>
  <si>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</si>
  <si>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</si>
  <si>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</si>
  <si>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</si>
  <si>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</si>
  <si>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</si>
  <si>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</si>
  <si>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</si>
  <si>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</si>
  <si>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</si>
  <si>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</si>
  <si>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</si>
  <si>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</si>
  <si>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</si>
  <si>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</si>
  <si>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</si>
  <si>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</si>
  <si>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</si>
  <si>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</si>
  <si>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</si>
  <si>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</si>
  <si>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</si>
  <si>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</si>
  <si>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</si>
  <si>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</si>
  <si>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</si>
  <si>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</si>
  <si>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</si>
  <si>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</si>
  <si>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</si>
  <si>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</si>
  <si>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</si>
  <si>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</si>
  <si>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</si>
  <si>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</si>
  <si>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</si>
  <si>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</si>
  <si>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</si>
  <si>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</si>
  <si>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</si>
  <si>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</si>
  <si>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</si>
  <si>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</si>
  <si>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</si>
  <si>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</si>
  <si>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</si>
  <si>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</si>
  <si>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</si>
  <si>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</si>
  <si>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</si>
  <si>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</si>
  <si>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</si>
  <si>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</si>
  <si>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</si>
  <si>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</si>
  <si>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</si>
  <si>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</si>
  <si>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</si>
  <si>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</si>
  <si>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</si>
  <si>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</si>
  <si>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</si>
  <si>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</si>
  <si>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</si>
  <si>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</si>
  <si>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</si>
  <si>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</si>
  <si>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</si>
  <si>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</si>
  <si>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</si>
  <si>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</si>
  <si>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</si>
  <si>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</si>
  <si>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</si>
  <si>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</si>
  <si>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</si>
  <si>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</si>
  <si>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</si>
  <si>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</si>
  <si>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</si>
  <si>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</si>
  <si>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</si>
  <si>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</si>
  <si>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</si>
  <si>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</si>
  <si>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</si>
  <si>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</si>
  <si>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</si>
  <si>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</si>
  <si>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</si>
  <si>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</si>
  <si>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</si>
  <si>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</si>
  <si>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</si>
  <si>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</si>
  <si>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</si>
  <si>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</si>
  <si>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</si>
  <si>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</si>
  <si>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</si>
  <si>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</si>
  <si>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</si>
  <si>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</si>
  <si>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</si>
  <si>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</si>
  <si>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</si>
  <si>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</si>
  <si>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</si>
  <si>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</si>
  <si>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</si>
  <si>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</si>
  <si>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</si>
  <si>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</si>
  <si>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</si>
  <si>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</si>
  <si>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</si>
  <si>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</si>
  <si>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</si>
  <si>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</si>
  <si>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</si>
  <si>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</si>
  <si>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</si>
  <si>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</si>
  <si>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</si>
  <si>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</si>
  <si>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</si>
  <si>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</si>
  <si>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</si>
  <si>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</si>
  <si>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</si>
  <si>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</si>
  <si>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</si>
  <si>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</si>
  <si>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</si>
  <si>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</si>
  <si>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</si>
  <si>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</si>
  <si>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</si>
  <si>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</si>
  <si>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</si>
  <si>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</si>
  <si>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</si>
  <si>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</si>
  <si>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</si>
  <si>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</si>
  <si>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</si>
  <si>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</si>
  <si>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</si>
  <si>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</si>
  <si>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</si>
  <si>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</si>
  <si>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</si>
  <si>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</si>
  <si>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</si>
  <si>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</si>
  <si>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</si>
  <si>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</si>
  <si>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</si>
  <si>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</si>
  <si>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</si>
  <si>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</si>
  <si>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</si>
  <si>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</si>
  <si>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</si>
  <si>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</si>
  <si>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</si>
  <si>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</si>
  <si>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</si>
  <si>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</si>
  <si>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</si>
  <si>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</si>
  <si>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</si>
  <si>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</si>
  <si>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</si>
  <si>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</si>
  <si>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</si>
  <si>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</si>
  <si>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</si>
  <si>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</si>
  <si>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</si>
  <si>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</si>
  <si>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</si>
  <si>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</si>
  <si>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</si>
  <si>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</si>
  <si>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</si>
  <si>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</si>
  <si>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</si>
  <si>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</si>
  <si>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</si>
  <si>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</si>
  <si>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</si>
  <si>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</si>
  <si>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</si>
  <si>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</si>
  <si>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</si>
  <si>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</si>
  <si>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</si>
  <si>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</si>
  <si>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</si>
  <si>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</si>
  <si>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</si>
  <si>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</si>
  <si>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</si>
  <si>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</si>
  <si>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</si>
  <si>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</si>
  <si>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</si>
  <si>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</si>
  <si>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</si>
  <si>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</si>
  <si>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</si>
  <si>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</si>
  <si>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</si>
  <si>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</si>
  <si>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</si>
  <si>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</si>
  <si>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</si>
  <si>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</si>
  <si>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</si>
  <si>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</si>
  <si>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</si>
  <si>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</si>
  <si>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</si>
  <si>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</si>
  <si>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</si>
  <si>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</si>
  <si>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</si>
  <si>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</si>
  <si>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</si>
  <si>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</si>
  <si>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</si>
  <si>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</si>
  <si>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</si>
  <si>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</si>
  <si>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</si>
  <si>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</si>
  <si>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</si>
  <si>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</si>
  <si>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</si>
  <si>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</si>
  <si>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</si>
  <si>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</si>
  <si>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</si>
  <si>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</si>
  <si>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</si>
  <si>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</si>
  <si>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</si>
  <si>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</si>
  <si>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</si>
  <si>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</si>
  <si>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</si>
  <si>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</si>
  <si>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</si>
  <si>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</si>
  <si>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</si>
  <si>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</si>
  <si>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</si>
  <si>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</si>
  <si>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</si>
  <si>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</si>
  <si>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</si>
  <si>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</si>
  <si>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</si>
  <si>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</si>
  <si>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</si>
  <si>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</si>
  <si>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</si>
  <si>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</si>
  <si>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</si>
  <si>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</si>
  <si>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</si>
  <si>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</si>
  <si>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</si>
  <si>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</si>
  <si>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</si>
  <si>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</si>
  <si>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</si>
  <si>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</si>
  <si>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</si>
  <si>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</si>
  <si>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</si>
  <si>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</si>
  <si>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</si>
  <si>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</si>
  <si>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</si>
  <si>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</si>
  <si>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</si>
  <si>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</si>
  <si>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</si>
  <si>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</si>
  <si>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</si>
  <si>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</si>
  <si>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</si>
  <si>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</si>
  <si>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</si>
  <si>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</si>
  <si>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</si>
  <si>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</si>
  <si>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</si>
  <si>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</si>
  <si>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</si>
  <si>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</si>
  <si>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</si>
  <si>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</si>
  <si>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</si>
  <si>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</si>
  <si>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</si>
  <si>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</si>
  <si>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</si>
  <si>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</si>
  <si>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</si>
  <si>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</si>
  <si>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</si>
  <si>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</si>
  <si>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</si>
  <si>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</si>
  <si>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</si>
  <si>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</si>
  <si>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</si>
  <si>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</si>
  <si>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</si>
  <si>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</si>
  <si>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</si>
  <si>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</si>
  <si>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</si>
  <si>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</si>
  <si>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</si>
  <si>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</si>
  <si>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</si>
  <si>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</si>
  <si>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</si>
  <si>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</si>
  <si>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</si>
  <si>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</si>
  <si>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</si>
  <si>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</si>
  <si>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</si>
  <si>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</si>
  <si>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</si>
  <si>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</si>
  <si>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</si>
  <si>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</si>
  <si>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</si>
  <si>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</si>
  <si>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</si>
  <si>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</si>
  <si>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</si>
  <si>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</si>
  <si>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</si>
  <si>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</si>
  <si>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</si>
  <si>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</si>
  <si>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</si>
  <si>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</si>
  <si>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</si>
  <si>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</si>
  <si>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</si>
  <si>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</si>
  <si>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</si>
  <si>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</si>
  <si>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</si>
  <si>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</si>
  <si>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</si>
  <si>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</si>
  <si>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</si>
  <si>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</si>
  <si>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</si>
  <si>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</si>
  <si>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</si>
  <si>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</si>
  <si>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</si>
  <si>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</si>
  <si>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</si>
  <si>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</si>
  <si>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</si>
  <si>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</si>
  <si>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</si>
  <si>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</si>
  <si>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</si>
  <si>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</si>
  <si>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</si>
  <si>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</si>
  <si>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</si>
  <si>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</si>
  <si>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</si>
  <si>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</si>
  <si>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</si>
  <si>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</si>
  <si>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</si>
  <si>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</si>
  <si>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</si>
  <si>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</si>
  <si>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</si>
  <si>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</si>
  <si>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</si>
  <si>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</si>
  <si>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</si>
  <si>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</si>
  <si>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</si>
  <si>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</si>
  <si>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</si>
  <si>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</si>
  <si>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</si>
  <si>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</si>
  <si>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</si>
  <si>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</si>
  <si>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</si>
  <si>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</si>
  <si>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</si>
  <si>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</si>
  <si>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</si>
  <si>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</si>
  <si>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</si>
  <si>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</si>
  <si>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</si>
  <si>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</si>
  <si>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</si>
  <si>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</si>
  <si>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</si>
  <si>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</si>
  <si>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</si>
  <si>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</si>
  <si>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</si>
  <si>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</si>
  <si>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</si>
  <si>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</si>
  <si>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</si>
  <si>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</si>
  <si>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</si>
  <si>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</si>
  <si>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</si>
  <si>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</si>
  <si>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</si>
  <si>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</si>
  <si>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</si>
  <si>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</si>
  <si>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</si>
  <si>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</si>
  <si>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</si>
  <si>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</si>
  <si>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</si>
  <si>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</si>
  <si>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</si>
  <si>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</si>
  <si>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</si>
  <si>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</si>
  <si>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</si>
  <si>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</si>
  <si>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</si>
  <si>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</si>
  <si>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</si>
  <si>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</si>
  <si>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</si>
  <si>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</si>
  <si>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</si>
  <si>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</si>
  <si>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</si>
  <si>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</si>
  <si>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</si>
  <si>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</si>
  <si>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</si>
  <si>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</si>
  <si>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</si>
  <si>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</si>
  <si>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</si>
  <si>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</si>
  <si>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</si>
  <si>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</si>
  <si>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</si>
  <si>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</si>
  <si>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</si>
  <si>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</si>
  <si>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</si>
  <si>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</si>
  <si>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</si>
  <si>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</si>
  <si>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</si>
  <si>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</si>
  <si>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</si>
  <si>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</si>
  <si>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</si>
  <si>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</si>
  <si>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</si>
  <si>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</si>
  <si>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</si>
  <si>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</si>
  <si>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</si>
  <si>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</si>
  <si>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</si>
  <si>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</si>
  <si>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</si>
  <si>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</si>
  <si>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</si>
  <si>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</si>
  <si>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</si>
  <si>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</si>
  <si>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</si>
  <si>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</si>
  <si>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</si>
  <si>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</si>
  <si>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</si>
  <si>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</si>
  <si>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</si>
  <si>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</si>
  <si>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</si>
  <si>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</si>
  <si>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</si>
  <si>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</si>
  <si>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</si>
  <si>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</si>
  <si>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</si>
  <si>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</si>
  <si>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</si>
  <si>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</si>
  <si>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</si>
  <si>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</si>
  <si>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</si>
  <si>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</si>
  <si>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</si>
  <si>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</si>
  <si>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</si>
  <si>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</si>
  <si>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</si>
  <si>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</si>
  <si>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</si>
  <si>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</si>
  <si>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</si>
  <si>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</si>
  <si>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</si>
  <si>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</si>
  <si>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</si>
  <si>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</si>
  <si>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</si>
  <si>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</si>
  <si>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</si>
  <si>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</si>
  <si>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</si>
  <si>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</si>
  <si>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</si>
  <si>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</si>
  <si>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</si>
  <si>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</si>
  <si>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</si>
  <si>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</si>
  <si>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</si>
  <si>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</si>
  <si>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</si>
  <si>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</si>
  <si>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</si>
  <si>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</si>
  <si>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</si>
  <si>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</si>
  <si>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</si>
  <si>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</si>
  <si>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</si>
  <si>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</si>
  <si>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</si>
  <si>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</si>
  <si>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</si>
  <si>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</si>
  <si>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</si>
  <si>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</si>
  <si>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</si>
  <si>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</si>
  <si>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</si>
  <si>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</si>
  <si>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</si>
  <si>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</si>
  <si>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</si>
  <si>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</si>
  <si>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</si>
  <si>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</si>
  <si>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</si>
  <si>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</si>
  <si>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</si>
  <si>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</si>
  <si>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</si>
  <si>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</si>
  <si>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</si>
  <si>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</si>
  <si>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</si>
  <si>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</si>
  <si>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</si>
  <si>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</si>
  <si>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</si>
  <si>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</si>
  <si>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</si>
  <si>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</si>
  <si>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</si>
  <si>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</si>
  <si>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</si>
  <si>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</si>
  <si>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</si>
  <si>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</si>
  <si>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</si>
  <si>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</si>
  <si>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</si>
  <si>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</si>
  <si>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</si>
  <si>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</si>
  <si>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</si>
  <si>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</si>
  <si>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</si>
  <si>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</si>
  <si>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</si>
  <si>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</si>
  <si>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</si>
  <si>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</si>
  <si>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</si>
  <si>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</si>
  <si>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</si>
  <si>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</si>
  <si>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</si>
  <si>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</si>
  <si>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</si>
  <si>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</si>
  <si>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</si>
  <si>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</si>
  <si>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</si>
  <si>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</si>
  <si>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</si>
  <si>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</si>
  <si>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</si>
  <si>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</si>
  <si>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</si>
  <si>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</si>
  <si>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</si>
  <si>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</si>
  <si>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</si>
  <si>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</si>
  <si>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</si>
  <si>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</si>
  <si>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</si>
  <si>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</si>
  <si>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</si>
  <si>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</si>
  <si>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</si>
  <si>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</si>
  <si>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</si>
  <si>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</si>
  <si>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</si>
  <si>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</si>
  <si>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</si>
  <si>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</si>
  <si>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</si>
  <si>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</si>
  <si>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</si>
  <si>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</si>
  <si>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</si>
  <si>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</si>
  <si>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</si>
  <si>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</si>
  <si>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</si>
  <si>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</si>
  <si>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</si>
  <si>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</si>
  <si>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</si>
  <si>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</si>
  <si>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</si>
  <si>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</si>
  <si>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</si>
  <si>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</si>
  <si>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</si>
  <si>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</si>
  <si>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</si>
  <si>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</si>
  <si>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</si>
  <si>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</si>
  <si>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</si>
  <si>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</si>
  <si>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</si>
  <si>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</si>
  <si>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</si>
  <si>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</si>
  <si>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</si>
  <si>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</si>
  <si>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</si>
  <si>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</si>
  <si>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</si>
  <si>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</si>
  <si>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</si>
  <si>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</si>
  <si>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</si>
  <si>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</si>
  <si>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</si>
  <si>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</si>
  <si>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</si>
  <si>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</si>
  <si>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</si>
  <si>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</si>
  <si>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</si>
  <si>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</si>
  <si>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</si>
  <si>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</si>
  <si>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</si>
  <si>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</si>
  <si>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</si>
  <si>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</si>
  <si>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</si>
  <si>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</si>
  <si>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</si>
  <si>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</si>
  <si>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</si>
  <si>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</si>
  <si>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</si>
  <si>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</si>
  <si>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</si>
  <si>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</si>
  <si>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</si>
  <si>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</si>
  <si>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</si>
  <si>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</si>
  <si>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</si>
  <si>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</si>
  <si>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</si>
  <si>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</si>
  <si>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</si>
  <si>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</si>
  <si>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</si>
  <si>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</si>
  <si>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</si>
  <si>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</si>
  <si>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</si>
  <si>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</si>
  <si>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</si>
  <si>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</si>
  <si>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</si>
  <si>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</si>
  <si>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</si>
  <si>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</si>
  <si>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</si>
  <si>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</si>
  <si>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</si>
  <si>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</si>
  <si>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</si>
  <si>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</si>
  <si>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</si>
  <si>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</si>
  <si>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</si>
  <si>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</si>
  <si>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</si>
  <si>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</si>
  <si>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</si>
  <si>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</si>
  <si>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</si>
  <si>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</si>
  <si>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</si>
  <si>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</si>
  <si>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</si>
  <si>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</si>
  <si>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</si>
  <si>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</si>
  <si>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</si>
  <si>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</si>
  <si>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</si>
  <si>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</si>
  <si>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</si>
  <si>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</si>
  <si>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</si>
  <si>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</si>
  <si>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</si>
  <si>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</si>
  <si>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</si>
  <si>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</si>
  <si>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</si>
  <si>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</si>
  <si>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</si>
  <si>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</si>
  <si>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</si>
  <si>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</si>
  <si>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</si>
  <si>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</si>
  <si>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</si>
  <si>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</si>
  <si>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</si>
  <si>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</si>
  <si>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</si>
  <si>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</si>
  <si>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</si>
  <si>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</si>
  <si>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</si>
  <si>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</si>
  <si>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</si>
  <si>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</si>
  <si>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</si>
  <si>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</si>
  <si>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</si>
  <si>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</si>
  <si>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</si>
  <si>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</si>
  <si>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</si>
  <si>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</si>
  <si>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</si>
  <si>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</si>
  <si>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</si>
  <si>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</si>
  <si>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</si>
  <si>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</si>
  <si>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</si>
  <si>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</si>
  <si>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</si>
  <si>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</si>
  <si>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</si>
  <si>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</si>
  <si>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</si>
  <si>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</si>
  <si>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</si>
  <si>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</si>
  <si>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</si>
  <si>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</si>
  <si>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</si>
  <si>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</si>
  <si>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</si>
  <si>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</si>
  <si>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</si>
  <si>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</si>
  <si>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</si>
  <si>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</si>
  <si>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</si>
  <si>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</si>
  <si>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</si>
  <si>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</si>
  <si>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</si>
  <si>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</si>
  <si>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</si>
  <si>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</si>
  <si>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</si>
  <si>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</si>
  <si>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</si>
  <si>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</si>
  <si>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</si>
  <si>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</si>
  <si>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</si>
  <si>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</si>
  <si>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</si>
  <si>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</si>
  <si>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</si>
  <si>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</si>
  <si>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</si>
  <si>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</si>
  <si>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</si>
  <si>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</si>
  <si>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</si>
  <si>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</si>
  <si>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</si>
  <si>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</si>
  <si>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</si>
  <si>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</si>
  <si>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</si>
  <si>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</si>
  <si>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</si>
  <si>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</si>
  <si>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</si>
  <si>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</si>
  <si>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</si>
  <si>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</si>
  <si>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</si>
  <si>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</si>
  <si>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</si>
  <si>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</si>
  <si>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</si>
  <si>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</si>
  <si>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</si>
  <si>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</si>
  <si>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</si>
  <si>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</si>
  <si>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</si>
  <si>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</si>
  <si>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</si>
  <si>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</si>
  <si>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</si>
  <si>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</si>
  <si>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</si>
  <si>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</si>
  <si>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</si>
  <si>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</si>
  <si>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</si>
  <si>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</si>
  <si>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</si>
  <si>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</si>
  <si>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</si>
  <si>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</si>
  <si>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</si>
  <si>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</si>
  <si>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</si>
  <si>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</si>
  <si>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</si>
  <si>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</si>
  <si>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</si>
  <si>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</si>
  <si>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</si>
  <si>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</si>
  <si>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</si>
  <si>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</si>
  <si>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</si>
  <si>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</si>
  <si>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</si>
  <si>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</si>
  <si>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</si>
  <si>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</si>
  <si>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</si>
  <si>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</si>
  <si>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</si>
  <si>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</si>
  <si>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</si>
  <si>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</si>
  <si>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</si>
  <si>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</si>
  <si>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</si>
  <si>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</si>
  <si>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</si>
  <si>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</si>
  <si>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</si>
  <si>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</si>
  <si>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</si>
  <si>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</si>
  <si>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</si>
  <si>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</si>
  <si>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</si>
  <si>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</si>
  <si>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</si>
  <si>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</si>
  <si>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</si>
  <si>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</si>
  <si>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</si>
  <si>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</si>
  <si>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</si>
  <si>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</si>
  <si>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</si>
  <si>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</si>
  <si>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</si>
  <si>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</si>
  <si>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</si>
  <si>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</si>
  <si>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</si>
  <si>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</si>
  <si>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</si>
  <si>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</si>
  <si>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</si>
  <si>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</si>
  <si>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</si>
  <si>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</si>
  <si>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</si>
  <si>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</si>
  <si>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</si>
  <si>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</si>
  <si>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</si>
  <si>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</si>
  <si>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</si>
  <si>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</si>
  <si>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</si>
  <si>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</si>
  <si>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</si>
  <si>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</si>
  <si>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</si>
  <si>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</si>
  <si>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</si>
  <si>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</si>
  <si>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</si>
  <si>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</si>
  <si>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</si>
  <si>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</si>
  <si>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</si>
  <si>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</si>
  <si>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</si>
  <si>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</si>
  <si>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</si>
  <si>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</si>
  <si>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</si>
  <si>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</si>
  <si>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</si>
  <si>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</si>
  <si>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</si>
  <si>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</si>
  <si>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</si>
  <si>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</si>
  <si>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</si>
  <si>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</si>
  <si>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</si>
  <si>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</si>
  <si>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</si>
  <si>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</si>
  <si>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</si>
  <si>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</si>
  <si>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</si>
  <si>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</si>
  <si>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</si>
  <si>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</si>
  <si>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</si>
  <si>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</si>
  <si>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</si>
  <si>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</si>
  <si>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</si>
  <si>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</si>
  <si>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</si>
  <si>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</si>
  <si>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</si>
  <si>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</si>
  <si>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</si>
  <si>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</si>
  <si>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</si>
  <si>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</si>
  <si>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</si>
  <si>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</si>
  <si>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</si>
  <si>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</si>
  <si>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</si>
  <si>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</si>
  <si>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</si>
  <si>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</si>
  <si>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</si>
  <si>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</si>
  <si>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</si>
  <si>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</si>
  <si>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</si>
  <si>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</si>
  <si>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</si>
  <si>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</si>
  <si>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</si>
  <si>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</si>
  <si>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</si>
  <si>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</si>
  <si>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</si>
  <si>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</si>
  <si>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</si>
  <si>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</si>
  <si>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</si>
  <si>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</si>
  <si>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</si>
  <si>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</si>
  <si>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</si>
  <si>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</si>
  <si>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</si>
  <si>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</si>
  <si>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</si>
  <si>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</si>
  <si>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</si>
  <si>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</si>
  <si>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</si>
  <si>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</si>
  <si>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</si>
  <si>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</si>
  <si>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</si>
  <si>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</si>
  <si>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</si>
  <si>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</si>
  <si>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</si>
  <si>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</si>
  <si>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</si>
  <si>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</si>
  <si>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</si>
  <si>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</si>
  <si>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</si>
  <si>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</si>
  <si>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</si>
  <si>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</si>
  <si>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</si>
  <si>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</si>
  <si>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</si>
  <si>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</si>
  <si>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</si>
  <si>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</si>
  <si>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</si>
  <si>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</si>
  <si>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</si>
  <si>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</si>
  <si>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</si>
  <si>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</si>
  <si>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</si>
  <si>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</si>
  <si>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</si>
  <si>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</si>
  <si>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</si>
  <si>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</si>
  <si>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</si>
  <si>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</si>
  <si>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</si>
  <si>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</si>
  <si>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</si>
  <si>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</si>
  <si>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</si>
  <si>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</si>
  <si>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</si>
  <si>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</si>
  <si>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</si>
  <si>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</si>
  <si>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</si>
  <si>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</si>
  <si>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</si>
  <si>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</si>
  <si>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</si>
  <si>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</si>
  <si>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</si>
  <si>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</si>
  <si>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</si>
  <si>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</si>
  <si>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</si>
  <si>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</si>
  <si>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</si>
  <si>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</si>
  <si>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</si>
  <si>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</si>
  <si>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</si>
  <si>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</si>
  <si>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</si>
  <si>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</si>
  <si>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</si>
  <si>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</si>
  <si>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</si>
  <si>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</si>
  <si>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</si>
  <si>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</si>
  <si>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</si>
  <si>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</si>
  <si>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</si>
  <si>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</si>
  <si>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</si>
  <si>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</si>
  <si>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</si>
  <si>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</si>
  <si>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</si>
  <si>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</si>
  <si>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</si>
  <si>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</si>
  <si>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</si>
  <si>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</si>
  <si>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</si>
  <si>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</si>
  <si>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</si>
  <si>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</si>
  <si>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</si>
  <si>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</si>
  <si>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</si>
  <si>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</si>
  <si>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</si>
  <si>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</si>
  <si>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</si>
  <si>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</si>
  <si>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</si>
  <si>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</si>
  <si>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</si>
  <si>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</si>
  <si>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</si>
  <si>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</si>
  <si>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</si>
  <si>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</si>
  <si>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</si>
  <si>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</si>
  <si>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</si>
  <si>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</si>
  <si>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</si>
  <si>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</si>
  <si>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</si>
  <si>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</si>
  <si>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</si>
  <si>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</si>
  <si>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</si>
  <si>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</si>
  <si>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</si>
  <si>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</si>
  <si>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</si>
  <si>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</si>
  <si>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</si>
  <si>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</si>
  <si>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</si>
  <si>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</si>
  <si>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</si>
  <si>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</si>
  <si>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</si>
  <si>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</si>
  <si>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</si>
  <si>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</si>
  <si>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</si>
  <si>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</si>
  <si>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</si>
  <si>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</si>
  <si>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</si>
  <si>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</si>
  <si>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</si>
  <si>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</si>
  <si>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</si>
  <si>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</si>
  <si>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</si>
  <si>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</si>
  <si>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</si>
  <si>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</si>
  <si>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</si>
  <si>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</si>
  <si>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</si>
  <si>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</si>
  <si>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</si>
  <si>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</si>
  <si>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</si>
  <si>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</si>
  <si>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</si>
  <si>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</si>
  <si>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</si>
  <si>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</si>
  <si>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</si>
  <si>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</si>
  <si>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</si>
  <si>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</si>
  <si>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</si>
  <si>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</si>
  <si>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</si>
  <si>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</si>
  <si>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</si>
  <si>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</si>
  <si>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</si>
  <si>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</si>
  <si>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</si>
  <si>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</si>
  <si>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</si>
  <si>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</si>
  <si>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</si>
  <si>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</si>
  <si>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</si>
  <si>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</si>
  <si>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</si>
  <si>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</si>
  <si>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</si>
  <si>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</si>
  <si>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</si>
  <si>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</si>
  <si>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</si>
  <si>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</si>
  <si>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</si>
  <si>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</si>
  <si>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</si>
  <si>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</si>
  <si>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</si>
  <si>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</si>
  <si>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</si>
  <si>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</si>
  <si>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</si>
  <si>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</si>
  <si>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</si>
  <si>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</si>
  <si>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</si>
  <si>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</si>
  <si>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</si>
  <si>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</si>
  <si>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</si>
  <si>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</si>
  <si>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</si>
  <si>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</si>
  <si>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</si>
  <si>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</si>
  <si>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</si>
  <si>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</si>
  <si>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</si>
  <si>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</si>
  <si>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</si>
  <si>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</si>
  <si>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</si>
  <si>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</si>
  <si>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</si>
  <si>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</si>
  <si>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</si>
  <si>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</si>
  <si>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</si>
  <si>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</si>
  <si>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</si>
  <si>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</si>
  <si>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</si>
  <si>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</si>
  <si>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</si>
  <si>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</si>
  <si>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</si>
  <si>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</si>
  <si>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</si>
  <si>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</si>
  <si>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</si>
  <si>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</si>
  <si>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</si>
  <si>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</si>
  <si>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</si>
  <si>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</si>
  <si>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</si>
  <si>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</si>
  <si>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</si>
  <si>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</si>
  <si>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</si>
  <si>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</si>
  <si>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</si>
  <si>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</si>
  <si>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</si>
  <si>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</si>
  <si>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</si>
  <si>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</si>
  <si>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</si>
  <si>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</si>
  <si>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</si>
  <si>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</si>
  <si>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</si>
  <si>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</si>
  <si>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</si>
  <si>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</si>
  <si>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</si>
  <si>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</si>
  <si>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</si>
  <si>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</si>
  <si>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</si>
  <si>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</si>
  <si>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</si>
  <si>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</si>
  <si>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</si>
  <si>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</si>
  <si>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</si>
  <si>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</si>
  <si>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</si>
  <si>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</si>
  <si>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</si>
  <si>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</si>
  <si>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</si>
  <si>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</si>
  <si>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</si>
  <si>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</si>
  <si>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</si>
  <si>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</si>
  <si>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</si>
  <si>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</si>
  <si>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</si>
  <si>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</si>
  <si>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</si>
  <si>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</si>
  <si>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</si>
  <si>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</si>
  <si>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</si>
  <si>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</si>
  <si>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</si>
  <si>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</si>
  <si>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</si>
  <si>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</si>
  <si>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</si>
  <si>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</si>
  <si>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</si>
  <si>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</si>
  <si>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</si>
  <si>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</si>
  <si>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</si>
  <si>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</si>
  <si>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</si>
  <si>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</si>
  <si>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</si>
  <si>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</si>
  <si>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</si>
  <si>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</si>
  <si>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</si>
  <si>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</si>
  <si>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</si>
  <si>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</si>
  <si>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</si>
  <si>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</si>
  <si>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</si>
  <si>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</si>
  <si>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</si>
  <si>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</si>
  <si>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</si>
  <si>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</si>
  <si>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</si>
  <si>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</si>
  <si>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</si>
  <si>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</si>
  <si>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</si>
  <si>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</si>
  <si>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</si>
  <si>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</si>
  <si>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</si>
  <si>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</si>
  <si>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</si>
  <si>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</si>
  <si>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</si>
  <si>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</si>
  <si>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</si>
  <si>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</si>
  <si>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</si>
  <si>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</si>
  <si>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</si>
  <si>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</si>
  <si>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</si>
  <si>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</si>
  <si>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</si>
  <si>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</si>
  <si>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</si>
  <si>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</si>
  <si>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</si>
  <si>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</si>
  <si>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</si>
  <si>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</si>
  <si>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</si>
  <si>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</si>
  <si>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</si>
  <si>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</si>
  <si>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</si>
  <si>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</si>
  <si>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</si>
  <si>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</si>
  <si>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</si>
  <si>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</si>
  <si>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</si>
  <si>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</si>
  <si>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</si>
  <si>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</si>
  <si>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</si>
  <si>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</si>
  <si>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</si>
  <si>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</si>
  <si>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</si>
  <si>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</si>
  <si>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</si>
  <si>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</si>
  <si>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</si>
  <si>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</si>
  <si>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</si>
  <si>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</si>
  <si>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</si>
  <si>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</si>
  <si>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</si>
  <si>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</si>
  <si>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</si>
  <si>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</si>
  <si>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</si>
  <si>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</si>
  <si>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</si>
  <si>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</si>
  <si>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</si>
  <si>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</si>
  <si>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</si>
  <si>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</si>
  <si>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</si>
  <si>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</si>
  <si>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</si>
  <si>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</si>
  <si>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</si>
  <si>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</si>
  <si>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</si>
  <si>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</si>
  <si>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</si>
  <si>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</si>
  <si>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</si>
  <si>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</si>
  <si>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</si>
  <si>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</si>
  <si>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</si>
  <si>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</si>
  <si>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</si>
  <si>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</si>
  <si>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</si>
  <si>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</si>
  <si>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</si>
  <si>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</si>
  <si>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</si>
  <si>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</si>
  <si>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</si>
  <si>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</si>
  <si>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</si>
  <si>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</si>
  <si>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</si>
  <si>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</si>
  <si>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</si>
  <si>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</si>
  <si>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</si>
  <si>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</si>
  <si>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</si>
  <si>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</si>
  <si>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</si>
  <si>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</si>
  <si>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</si>
  <si>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</si>
  <si>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</si>
  <si>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</si>
  <si>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</si>
  <si>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</si>
  <si>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</si>
  <si>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</si>
  <si>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</si>
  <si>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</si>
  <si>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</si>
  <si>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</si>
  <si>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</si>
  <si>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</si>
  <si>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</si>
  <si>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</si>
  <si>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</si>
  <si>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</si>
  <si>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</si>
  <si>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</si>
  <si>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</si>
  <si>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</si>
  <si>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</si>
  <si>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</si>
  <si>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</si>
  <si>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</si>
  <si>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</si>
  <si>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</si>
  <si>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</si>
  <si>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</si>
  <si>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</si>
  <si>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</si>
  <si>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</si>
  <si>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</si>
  <si>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</si>
  <si>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</si>
  <si>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</si>
  <si>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</si>
  <si>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</si>
  <si>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</si>
  <si>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</si>
  <si>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</si>
  <si>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</si>
  <si>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</si>
  <si>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</si>
  <si>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</si>
  <si>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</si>
  <si>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</si>
  <si>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</si>
  <si>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</si>
  <si>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</si>
  <si>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</si>
  <si>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</si>
  <si>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</si>
  <si>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</si>
  <si>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</si>
  <si>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</si>
  <si>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</si>
  <si>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</si>
  <si>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</si>
  <si>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</si>
  <si>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</si>
  <si>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</si>
  <si>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</si>
  <si>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</si>
  <si>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</si>
  <si>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</si>
  <si>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</si>
  <si>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</si>
  <si>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</si>
  <si>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</si>
  <si>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</si>
  <si>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</si>
  <si>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</si>
  <si>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</si>
  <si>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</si>
  <si>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</si>
  <si>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</si>
  <si>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</si>
  <si>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</si>
  <si>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</si>
  <si>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</si>
  <si>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</si>
  <si>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</si>
  <si>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</si>
  <si>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</si>
  <si>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</si>
  <si>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</si>
  <si>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</si>
  <si>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</si>
  <si>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</si>
  <si>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</si>
  <si>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</si>
  <si>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</si>
  <si>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</si>
  <si>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</si>
  <si>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</si>
  <si>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</si>
  <si>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</si>
  <si>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</si>
  <si>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</si>
  <si>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</si>
  <si>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</si>
  <si>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</si>
  <si>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</si>
  <si>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</si>
  <si>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</si>
  <si>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</si>
  <si>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</si>
  <si>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</si>
  <si>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</si>
  <si>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</si>
  <si>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</si>
  <si>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</si>
  <si>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</si>
  <si>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</si>
  <si>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</si>
  <si>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</si>
  <si>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</si>
  <si>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</si>
  <si>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</si>
  <si>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</si>
  <si>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</si>
  <si>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</si>
  <si>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</si>
  <si>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</si>
  <si>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</si>
  <si>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</si>
  <si>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</si>
  <si>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</si>
  <si>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</si>
  <si>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</si>
  <si>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</si>
  <si>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</si>
  <si>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</si>
  <si>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</si>
  <si>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</si>
  <si>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</si>
  <si>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</si>
  <si>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</si>
  <si>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</si>
  <si>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</si>
  <si>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</si>
  <si>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</si>
  <si>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</si>
  <si>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</si>
  <si>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</si>
  <si>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</si>
  <si>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</si>
  <si>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</si>
  <si>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</si>
  <si>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</si>
  <si>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</si>
  <si>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</si>
  <si>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</si>
  <si>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</si>
  <si>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</si>
  <si>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</si>
  <si>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</si>
  <si>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</si>
  <si>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</si>
  <si>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</si>
  <si>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</si>
  <si>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</si>
  <si>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</si>
  <si>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</si>
  <si>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</si>
  <si>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</si>
  <si>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</si>
  <si>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</si>
  <si>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</si>
  <si>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</si>
  <si>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</si>
  <si>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</si>
  <si>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</si>
  <si>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</si>
  <si>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</si>
  <si>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</si>
  <si>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</si>
  <si>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</si>
  <si>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</si>
  <si>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</si>
  <si>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</si>
  <si>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</si>
  <si>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</si>
  <si>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</si>
  <si>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</si>
  <si>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</si>
  <si>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</si>
  <si>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</si>
  <si>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</si>
  <si>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</si>
  <si>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</si>
  <si>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</si>
  <si>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</si>
  <si>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</si>
  <si>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</si>
  <si>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</si>
  <si>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</si>
  <si>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</si>
  <si>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</si>
  <si>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</si>
  <si>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</si>
  <si>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</si>
  <si>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</si>
  <si>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</si>
  <si>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</si>
  <si>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</si>
  <si>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</si>
  <si>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</si>
  <si>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</si>
  <si>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</si>
  <si>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</si>
  <si>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</si>
  <si>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</si>
  <si>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</si>
  <si>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</si>
  <si>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</si>
  <si>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</si>
  <si>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</si>
  <si>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</si>
  <si>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</si>
  <si>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</si>
  <si>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</si>
  <si>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</si>
  <si>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</si>
  <si>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</si>
  <si>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</si>
  <si>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</si>
  <si>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</si>
  <si>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</si>
  <si>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</si>
  <si>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</si>
  <si>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</si>
  <si>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</si>
  <si>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</si>
  <si>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</si>
  <si>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</si>
  <si>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</si>
  <si>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</si>
  <si>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</si>
  <si>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</si>
  <si>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</si>
  <si>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</si>
  <si>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</si>
  <si>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</si>
  <si>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</si>
  <si>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</si>
  <si>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</si>
  <si>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</si>
  <si>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</si>
  <si>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</si>
  <si>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</si>
  <si>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</si>
  <si>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</si>
  <si>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</si>
  <si>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</si>
  <si>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</si>
  <si>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</si>
  <si>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</si>
  <si>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</si>
  <si>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</si>
  <si>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</si>
  <si>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</si>
  <si>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</si>
  <si>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</si>
  <si>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</si>
  <si>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</si>
  <si>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</si>
  <si>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</si>
  <si>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</si>
  <si>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</si>
  <si>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</si>
  <si>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</si>
  <si>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</si>
  <si>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</si>
  <si>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</si>
  <si>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</si>
  <si>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</si>
  <si>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</si>
  <si>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</si>
  <si>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</si>
  <si>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</si>
  <si>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</si>
  <si>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</si>
  <si>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</si>
  <si>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</si>
  <si>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</si>
  <si>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</si>
  <si>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</si>
  <si>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</si>
  <si>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</si>
  <si>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</si>
  <si>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</si>
  <si>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</si>
  <si>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</si>
  <si>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</si>
  <si>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</si>
  <si>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</si>
  <si>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</si>
  <si>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</si>
  <si>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</si>
  <si>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</si>
  <si>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</si>
  <si>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</si>
  <si>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</si>
  <si>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</si>
  <si>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</si>
  <si>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</si>
  <si>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</si>
  <si>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</si>
  <si>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</si>
  <si>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</si>
  <si>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</si>
  <si>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</si>
  <si>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</si>
  <si>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</si>
  <si>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</si>
  <si>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</si>
  <si>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</si>
  <si>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</si>
  <si>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</si>
  <si>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</si>
  <si>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</si>
  <si>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</si>
  <si>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</si>
  <si>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</si>
  <si>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</si>
  <si>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</si>
  <si>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</si>
  <si>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</si>
  <si>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</si>
  <si>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</si>
  <si>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</si>
  <si>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</si>
  <si>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</si>
  <si>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</si>
  <si>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</si>
  <si>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</si>
  <si>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</si>
  <si>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</si>
  <si>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</si>
  <si>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</si>
  <si>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</si>
  <si>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</si>
  <si>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</si>
  <si>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</si>
  <si>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</si>
  <si>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</si>
  <si>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</si>
  <si>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</si>
  <si>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</si>
  <si>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</si>
  <si>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</si>
  <si>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</si>
  <si>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</si>
  <si>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</si>
  <si>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</si>
  <si>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</si>
  <si>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</si>
  <si>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</si>
  <si>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</si>
  <si>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</si>
  <si>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</si>
  <si>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</si>
  <si>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</si>
  <si>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</si>
  <si>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</si>
  <si>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</si>
  <si>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</si>
  <si>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</si>
  <si>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</si>
  <si>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</si>
  <si>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</si>
  <si>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</si>
  <si>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</si>
  <si>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</si>
  <si>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</si>
  <si>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</si>
  <si>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</si>
  <si>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</si>
  <si>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</si>
  <si>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</si>
  <si>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</si>
  <si>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</si>
  <si>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</si>
  <si>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</si>
  <si>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</si>
  <si>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</si>
  <si>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</si>
  <si>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</si>
  <si>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</si>
  <si>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</si>
  <si>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</si>
  <si>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</si>
  <si>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</si>
  <si>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</si>
  <si>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</si>
  <si>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</si>
  <si>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</si>
  <si>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</si>
  <si>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</si>
  <si>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</si>
  <si>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</si>
  <si>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</si>
  <si>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</si>
  <si>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</si>
  <si>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</si>
  <si>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</si>
  <si>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</si>
  <si>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</si>
  <si>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</si>
  <si>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</si>
  <si>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</si>
  <si>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</si>
  <si>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</si>
  <si>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</si>
  <si>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</si>
  <si>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</si>
  <si>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</si>
  <si>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</si>
  <si>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</si>
  <si>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</si>
  <si>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</si>
  <si>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</si>
  <si>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</si>
  <si>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</si>
  <si>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</si>
  <si>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</si>
  <si>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</si>
  <si>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</si>
  <si>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</si>
  <si>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</si>
  <si>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</si>
  <si>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</si>
  <si>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</si>
  <si>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</si>
  <si>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</si>
  <si>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</si>
  <si>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</si>
  <si>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</si>
  <si>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</si>
  <si>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</si>
  <si>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</si>
  <si>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</si>
  <si>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</si>
  <si>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</si>
  <si>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</si>
  <si>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</si>
  <si>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</si>
  <si>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</si>
  <si>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</si>
  <si>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</si>
  <si>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</si>
  <si>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</si>
  <si>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</si>
  <si>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</si>
  <si>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</si>
  <si>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</si>
  <si>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</si>
  <si>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</si>
  <si>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</si>
  <si>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</si>
  <si>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</si>
  <si>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</si>
  <si>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</si>
  <si>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</si>
  <si>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</si>
  <si>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</si>
  <si>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</si>
  <si>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</si>
  <si>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</si>
  <si>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</si>
  <si>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</si>
  <si>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</si>
  <si>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</si>
  <si>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</si>
  <si>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</si>
  <si>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</si>
  <si>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</si>
  <si>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</si>
  <si>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</si>
  <si>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</si>
  <si>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</si>
  <si>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</si>
  <si>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</si>
  <si>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</si>
  <si>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</si>
  <si>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</si>
  <si>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</si>
  <si>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</si>
  <si>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</si>
  <si>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</si>
  <si>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</si>
  <si>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</si>
  <si>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</si>
  <si>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</si>
  <si>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</si>
  <si>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</si>
  <si>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</si>
  <si>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</si>
  <si>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</si>
  <si>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</si>
  <si>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</si>
  <si>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</si>
  <si>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</si>
  <si>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</si>
  <si>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</si>
  <si>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</si>
  <si>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</si>
  <si>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</si>
  <si>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</si>
  <si>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</si>
  <si>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</si>
  <si>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</si>
  <si>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</si>
  <si>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</si>
  <si>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</si>
  <si>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</si>
  <si>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</si>
  <si>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</si>
  <si>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</si>
  <si>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</si>
  <si>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</si>
  <si>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</si>
  <si>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</si>
  <si>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</si>
  <si>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</si>
  <si>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</si>
  <si>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</si>
  <si>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</si>
  <si>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</si>
  <si>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</si>
  <si>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</si>
  <si>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</si>
  <si>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</si>
  <si>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</si>
  <si>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</si>
  <si>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</si>
  <si>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</si>
  <si>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</si>
  <si>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</si>
  <si>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</si>
  <si>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</si>
  <si>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</si>
  <si>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</si>
  <si>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</si>
  <si>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</si>
  <si>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</si>
  <si>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</si>
  <si>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</si>
  <si>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</si>
  <si>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</si>
  <si>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</si>
  <si>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</si>
  <si>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</si>
  <si>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</si>
  <si>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</si>
  <si>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</si>
  <si>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</si>
  <si>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</si>
  <si>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</si>
  <si>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</si>
  <si>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</si>
  <si>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</si>
  <si>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</si>
  <si>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</si>
  <si>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</si>
  <si>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</si>
  <si>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</si>
  <si>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</si>
  <si>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</si>
  <si>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</si>
  <si>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</si>
  <si>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</si>
  <si>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</si>
  <si>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</si>
  <si>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</si>
  <si>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</si>
  <si>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</si>
  <si>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</si>
  <si>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</si>
  <si>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</si>
  <si>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</si>
  <si>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</si>
  <si>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</si>
  <si>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</si>
  <si>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</si>
  <si>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</si>
  <si>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</si>
  <si>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</si>
  <si>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</si>
  <si>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</si>
  <si>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</si>
  <si>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</si>
  <si>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</si>
  <si>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</si>
  <si>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</si>
  <si>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</si>
  <si>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</si>
  <si>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</si>
  <si>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</si>
  <si>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</si>
  <si>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</si>
  <si>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</si>
  <si>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</si>
  <si>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</si>
  <si>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</si>
  <si>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</si>
  <si>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</si>
  <si>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</si>
  <si>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</si>
  <si>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</si>
  <si>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</si>
  <si>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</si>
  <si>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</si>
  <si>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</si>
  <si>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</si>
  <si>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</si>
  <si>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</si>
  <si>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</si>
  <si>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</si>
  <si>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</si>
  <si>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</si>
  <si>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</si>
  <si>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</si>
  <si>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</si>
  <si>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</si>
  <si>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</si>
  <si>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</si>
  <si>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</si>
  <si>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</si>
  <si>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</si>
  <si>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</si>
  <si>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</si>
  <si>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</si>
  <si>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</si>
  <si>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</si>
  <si>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</si>
  <si>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</si>
  <si>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</si>
  <si>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</si>
  <si>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</si>
  <si>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</si>
  <si>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</si>
  <si>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</si>
  <si>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</si>
  <si>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</si>
  <si>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</si>
  <si>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</si>
  <si>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</si>
  <si>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</si>
  <si>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</si>
  <si>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</si>
  <si>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</si>
  <si>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</si>
  <si>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</si>
  <si>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</si>
  <si>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</si>
  <si>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</si>
  <si>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</si>
  <si>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</si>
  <si>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</si>
  <si>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</si>
  <si>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</si>
  <si>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</si>
  <si>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</si>
  <si>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</si>
  <si>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</si>
  <si>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</si>
  <si>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</si>
  <si>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</si>
  <si>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</si>
  <si>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</si>
  <si>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</si>
  <si>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</si>
  <si>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</si>
  <si>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</si>
  <si>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</si>
  <si>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</si>
  <si>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</si>
  <si>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</si>
  <si>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</si>
  <si>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</si>
  <si>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</si>
  <si>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</si>
  <si>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</si>
  <si>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</si>
  <si>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</si>
  <si>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</si>
  <si>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</si>
  <si>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</si>
  <si>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</si>
  <si>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</si>
  <si>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</si>
  <si>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</si>
  <si>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</si>
  <si>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</si>
  <si>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</si>
  <si>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</si>
  <si>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</si>
  <si>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</si>
  <si>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</si>
  <si>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</si>
  <si>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</si>
  <si>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</si>
  <si>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</si>
  <si>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</si>
  <si>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</si>
  <si>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</si>
  <si>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</si>
  <si>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</si>
  <si>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</si>
  <si>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</si>
  <si>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</si>
  <si>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</si>
  <si>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</si>
  <si>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</si>
  <si>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</si>
  <si>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</si>
  <si>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</si>
  <si>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</si>
  <si>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</si>
  <si>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</si>
  <si>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</si>
  <si>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</si>
  <si>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</si>
  <si>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</si>
  <si>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</si>
  <si>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</si>
  <si>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</si>
  <si>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</si>
  <si>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</si>
  <si>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</si>
  <si>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</si>
  <si>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</si>
  <si>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</si>
  <si>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</si>
  <si>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</si>
  <si>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</si>
  <si>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</si>
  <si>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</si>
  <si>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</si>
  <si>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</si>
  <si>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</si>
  <si>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</si>
  <si>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</si>
  <si>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</si>
  <si>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</si>
  <si>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</si>
  <si>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</si>
  <si>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</si>
  <si>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</si>
  <si>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</si>
  <si>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</si>
  <si>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</si>
  <si>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</si>
  <si>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</si>
  <si>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</si>
  <si>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</si>
  <si>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</si>
  <si>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</si>
  <si>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</si>
  <si>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</si>
  <si>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</si>
  <si>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</si>
  <si>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</si>
  <si>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</si>
  <si>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</si>
  <si>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</si>
  <si>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</si>
  <si>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</si>
  <si>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</si>
  <si>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</si>
  <si>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</si>
  <si>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</si>
  <si>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</si>
  <si>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</si>
  <si>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</si>
  <si>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</si>
  <si>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</si>
  <si>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</si>
  <si>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</si>
  <si>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</si>
  <si>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</si>
  <si>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</si>
  <si>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</si>
  <si>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</si>
  <si>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</si>
  <si>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</si>
  <si>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</si>
  <si>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</si>
  <si>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</si>
  <si>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</si>
  <si>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</si>
  <si>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</si>
  <si>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</si>
  <si>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</si>
  <si>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</si>
  <si>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</si>
  <si>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</si>
  <si>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</si>
  <si>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</si>
  <si>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</si>
  <si>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</si>
  <si>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</si>
  <si>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</si>
  <si>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</si>
  <si>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</si>
  <si>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</si>
  <si>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</si>
  <si>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</si>
  <si>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</si>
  <si>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</si>
  <si>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</si>
  <si>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</si>
  <si>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</si>
  <si>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</si>
  <si>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</si>
  <si>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</si>
  <si>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</si>
  <si>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</si>
  <si>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</si>
  <si>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</si>
  <si>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</si>
  <si>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</si>
  <si>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</si>
  <si>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</si>
  <si>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</si>
  <si>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</si>
  <si>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</si>
  <si>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</si>
  <si>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</si>
  <si>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</si>
  <si>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</si>
  <si>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</si>
  <si>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</si>
  <si>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</si>
  <si>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</si>
  <si>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</si>
  <si>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</si>
  <si>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</si>
  <si>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</si>
  <si>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</si>
  <si>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</si>
  <si>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</si>
  <si>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</si>
  <si>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</si>
  <si>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</si>
  <si>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</si>
  <si>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</si>
  <si>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</si>
  <si>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</si>
  <si>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</si>
  <si>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</si>
  <si>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</si>
  <si>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</si>
  <si>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</si>
  <si>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</si>
  <si>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</si>
  <si>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</si>
  <si>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</si>
  <si>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</si>
  <si>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</si>
  <si>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</si>
  <si>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</si>
  <si>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</si>
  <si>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</si>
  <si>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</si>
  <si>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</si>
  <si>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</si>
  <si>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</si>
  <si>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</si>
  <si>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</si>
  <si>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</si>
  <si>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</si>
  <si>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</si>
  <si>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</si>
  <si>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</si>
  <si>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</si>
  <si>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</si>
  <si>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</si>
  <si>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</si>
  <si>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</si>
  <si>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</si>
  <si>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</si>
  <si>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</si>
  <si>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</si>
  <si>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</si>
  <si>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</si>
  <si>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</si>
  <si>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</si>
  <si>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</si>
  <si>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</si>
  <si>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</si>
  <si>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</si>
  <si>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</si>
  <si>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</si>
  <si>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</si>
  <si>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</si>
  <si>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</si>
  <si>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</si>
  <si>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</si>
  <si>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</si>
  <si>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</si>
  <si>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</si>
  <si>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</si>
  <si>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</si>
  <si>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</si>
  <si>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</si>
  <si>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</si>
  <si>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</si>
  <si>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</si>
  <si>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</si>
  <si>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</si>
  <si>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</si>
  <si>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</si>
  <si>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</si>
  <si>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</si>
  <si>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</si>
  <si>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</si>
  <si>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</si>
  <si>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</si>
  <si>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</si>
  <si>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</si>
  <si>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</si>
  <si>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</si>
  <si>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</si>
  <si>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</si>
  <si>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</si>
  <si>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</si>
  <si>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</si>
  <si>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</si>
  <si>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</si>
  <si>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</si>
  <si>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</si>
  <si>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</si>
  <si>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</si>
  <si>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</si>
  <si>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</si>
  <si>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</si>
  <si>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</si>
  <si>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</si>
  <si>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</si>
  <si>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</si>
  <si>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</si>
  <si>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</si>
  <si>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</si>
  <si>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</si>
  <si>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</si>
  <si>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</si>
  <si>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</si>
  <si>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</si>
  <si>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</si>
  <si>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</si>
  <si>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</si>
  <si>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</si>
  <si>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</si>
  <si>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</si>
  <si>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</si>
  <si>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</si>
  <si>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</si>
  <si>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</si>
  <si>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</si>
  <si>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</si>
  <si>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</si>
  <si>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</si>
  <si>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</si>
  <si>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</si>
  <si>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</si>
  <si>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</si>
  <si>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</si>
  <si>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</si>
  <si>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</si>
  <si>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</si>
  <si>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</si>
  <si>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</si>
  <si>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</si>
  <si>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</si>
  <si>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</si>
  <si>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</si>
  <si>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</si>
  <si>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</si>
  <si>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</si>
  <si>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</si>
  <si>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</si>
  <si>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</si>
  <si>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</si>
  <si>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</si>
  <si>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</si>
  <si>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</si>
  <si>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</si>
  <si>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</si>
  <si>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</si>
  <si>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</si>
  <si>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</si>
  <si>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</si>
  <si>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</si>
  <si>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</si>
  <si>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</si>
  <si>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</si>
  <si>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</si>
  <si>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</si>
  <si>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</si>
  <si>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</si>
  <si>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</si>
  <si>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</si>
  <si>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</si>
  <si>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</si>
  <si>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</si>
  <si>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</si>
  <si>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</si>
  <si>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</si>
  <si>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</si>
  <si>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</si>
  <si>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</si>
  <si>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</si>
  <si>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</si>
  <si>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</si>
  <si>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</si>
  <si>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</si>
  <si>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</si>
  <si>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</si>
  <si>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</si>
  <si>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</si>
  <si>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</si>
  <si>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</si>
  <si>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</si>
  <si>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</si>
  <si>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</si>
  <si>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</si>
  <si>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</si>
  <si>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</si>
  <si>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</si>
  <si>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</si>
  <si>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</si>
  <si>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</si>
  <si>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</si>
  <si>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</si>
  <si>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</si>
  <si>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</si>
  <si>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</si>
  <si>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</si>
  <si>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</si>
  <si>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</si>
  <si>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</si>
  <si>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</si>
  <si>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</si>
  <si>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</si>
  <si>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</si>
  <si>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</si>
  <si>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</si>
  <si>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</si>
  <si>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</si>
  <si>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</si>
  <si>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</si>
  <si>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</si>
  <si>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</si>
  <si>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</si>
  <si>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</si>
  <si>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</si>
  <si>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</si>
  <si>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</si>
  <si>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</si>
  <si>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</si>
  <si>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</si>
  <si>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</si>
  <si>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</si>
  <si>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</si>
  <si>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</si>
  <si>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</si>
  <si>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</si>
  <si>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</si>
  <si>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</si>
  <si>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</si>
  <si>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</si>
  <si>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</si>
  <si>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</si>
  <si>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</si>
  <si>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</si>
  <si>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</si>
  <si>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</si>
  <si>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</si>
  <si>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</si>
  <si>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</si>
  <si>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</si>
  <si>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</si>
  <si>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</si>
  <si>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</si>
  <si>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</si>
  <si>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</si>
  <si>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</si>
  <si>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</si>
  <si>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</si>
  <si>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</si>
  <si>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</si>
  <si>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</si>
  <si>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</si>
  <si>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</si>
  <si>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</si>
  <si>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</si>
  <si>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</si>
  <si>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</si>
  <si>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</si>
  <si>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</si>
  <si>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</si>
  <si>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</si>
  <si>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</si>
  <si>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</si>
  <si>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</si>
  <si>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</si>
  <si>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</si>
  <si>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</si>
  <si>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</si>
  <si>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</si>
  <si>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</si>
  <si>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</si>
  <si>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</si>
  <si>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</si>
  <si>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</si>
  <si>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</si>
  <si>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</si>
  <si>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</si>
  <si>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</si>
  <si>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</si>
  <si>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</si>
  <si>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</si>
  <si>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</si>
  <si>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</si>
  <si>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</si>
  <si>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</si>
  <si>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</si>
  <si>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</si>
  <si>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</si>
  <si>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</si>
  <si>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</si>
  <si>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</si>
  <si>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</si>
  <si>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</si>
  <si>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</si>
  <si>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</si>
  <si>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</si>
  <si>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</si>
  <si>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</si>
  <si>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</si>
  <si>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</si>
  <si>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</si>
  <si>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</si>
  <si>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</si>
  <si>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</si>
  <si>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</si>
  <si>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</si>
  <si>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</si>
  <si>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</si>
  <si>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</si>
  <si>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</si>
  <si>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</si>
  <si>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</si>
  <si>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</si>
  <si>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</si>
  <si>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</si>
  <si>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</si>
  <si>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</si>
  <si>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</si>
  <si>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</si>
  <si>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</si>
  <si>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</si>
  <si>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</si>
  <si>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</si>
  <si>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</si>
  <si>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</si>
  <si>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</si>
  <si>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</si>
  <si>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</si>
  <si>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</si>
  <si>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</si>
  <si>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</si>
  <si>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</si>
  <si>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</si>
  <si>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</si>
  <si>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</si>
  <si>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</si>
  <si>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</si>
  <si>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</si>
  <si>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</si>
  <si>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</si>
  <si>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</si>
  <si>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</si>
  <si>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</si>
  <si>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</si>
  <si>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</si>
  <si>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</si>
  <si>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</si>
  <si>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</si>
  <si>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</si>
  <si>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</si>
  <si>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</si>
  <si>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</si>
  <si>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</si>
  <si>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</si>
  <si>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</si>
  <si>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</si>
  <si>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</si>
  <si>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</si>
  <si>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</si>
  <si>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</si>
  <si>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</si>
  <si>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</si>
  <si>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</si>
  <si>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</si>
  <si>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</si>
  <si>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</si>
  <si>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</si>
  <si>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</si>
  <si>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</si>
  <si>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</si>
  <si>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</si>
  <si>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</si>
  <si>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</si>
  <si>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</si>
  <si>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</si>
  <si>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</si>
  <si>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</si>
  <si>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</si>
  <si>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</si>
  <si>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</si>
  <si>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</si>
  <si>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</si>
  <si>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</si>
  <si>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</si>
  <si>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</si>
  <si>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</si>
  <si>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</si>
  <si>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</si>
  <si>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</si>
  <si>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</si>
  <si>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</si>
  <si>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</si>
  <si>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</si>
  <si>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</si>
  <si>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</si>
  <si>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</si>
  <si>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</si>
  <si>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</si>
  <si>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</si>
  <si>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</si>
  <si>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</si>
  <si>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</si>
  <si>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</si>
  <si>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</si>
  <si>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</si>
  <si>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</si>
  <si>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</si>
  <si>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</si>
  <si>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</si>
  <si>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</si>
  <si>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</si>
  <si>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</si>
  <si>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</si>
  <si>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</si>
  <si>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</si>
  <si>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</si>
  <si>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</si>
  <si>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</si>
  <si>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</si>
  <si>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</si>
  <si>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</si>
  <si>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</si>
  <si>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</si>
  <si>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</si>
  <si>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</si>
  <si>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</si>
  <si>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</si>
  <si>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</si>
  <si>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</si>
  <si>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</si>
  <si>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</si>
  <si>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</si>
  <si>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</si>
  <si>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</si>
  <si>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</si>
  <si>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</si>
  <si>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</si>
  <si>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</si>
  <si>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</si>
  <si>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</si>
  <si>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</si>
  <si>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</si>
  <si>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</si>
  <si>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</si>
  <si>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</si>
  <si>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</si>
  <si>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</si>
  <si>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</si>
  <si>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</si>
  <si>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</si>
  <si>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</si>
  <si>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</si>
  <si>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</si>
  <si>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</si>
  <si>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</si>
  <si>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</si>
  <si>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</si>
  <si>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</si>
  <si>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</si>
  <si>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</si>
  <si>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</si>
  <si>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</si>
  <si>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</si>
  <si>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</si>
  <si>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</si>
  <si>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</si>
  <si>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</si>
  <si>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</si>
  <si>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</si>
  <si>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</si>
  <si>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</si>
  <si>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</si>
  <si>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</si>
  <si>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</si>
  <si>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</si>
  <si>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</si>
  <si>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</si>
  <si>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</si>
  <si>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</si>
  <si>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</si>
  <si>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</si>
  <si>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</si>
  <si>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</si>
  <si>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</si>
  <si>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</si>
  <si>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</si>
  <si>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</si>
  <si>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</si>
  <si>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</si>
  <si>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</si>
  <si>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</si>
  <si>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</si>
  <si>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</si>
  <si>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</si>
  <si>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</si>
  <si>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</si>
  <si>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</si>
  <si>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</si>
  <si>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</si>
  <si>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</si>
  <si>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</si>
  <si>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</si>
  <si>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</si>
  <si>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</si>
  <si>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</si>
  <si>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</si>
  <si>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</si>
  <si>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</si>
  <si>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</si>
  <si>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</si>
  <si>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</si>
  <si>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</si>
  <si>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</si>
  <si>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</si>
  <si>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</si>
  <si>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</si>
  <si>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</si>
  <si>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</si>
  <si>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</si>
  <si>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</si>
  <si>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</si>
  <si>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</si>
  <si>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</si>
  <si>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</si>
  <si>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</si>
  <si>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</si>
  <si>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</si>
  <si>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</si>
  <si>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</si>
  <si>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</si>
  <si>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</si>
  <si>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</si>
  <si>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</si>
  <si>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</si>
  <si>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</si>
  <si>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</si>
  <si>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</si>
  <si>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</si>
  <si>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</si>
  <si>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</si>
  <si>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</si>
  <si>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</si>
  <si>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</si>
  <si>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</si>
  <si>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</si>
  <si>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</si>
  <si>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</si>
  <si>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</si>
  <si>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</si>
  <si>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</si>
  <si>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</si>
  <si>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</si>
  <si>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</si>
  <si>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</si>
  <si>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</si>
  <si>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</si>
  <si>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</si>
  <si>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</si>
  <si>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</si>
  <si>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</si>
  <si>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</si>
  <si>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</si>
  <si>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</si>
  <si>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</si>
  <si>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</si>
  <si>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</si>
  <si>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</si>
  <si>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</si>
  <si>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</si>
  <si>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</si>
  <si>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</si>
  <si>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</si>
  <si>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</si>
  <si>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</si>
  <si>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</si>
  <si>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</si>
  <si>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</si>
  <si>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</si>
  <si>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</si>
  <si>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</si>
  <si>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</si>
  <si>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</si>
  <si>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</si>
  <si>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</si>
  <si>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</si>
  <si>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</si>
  <si>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</si>
  <si>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</si>
  <si>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</si>
  <si>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</si>
  <si>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</si>
  <si>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</si>
  <si>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</si>
  <si>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</si>
  <si>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</si>
  <si>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</si>
  <si>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</si>
  <si>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</si>
  <si>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</si>
  <si>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</si>
  <si>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</si>
  <si>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</si>
  <si>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</si>
  <si>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</si>
  <si>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</si>
  <si>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</si>
  <si>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</si>
  <si>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</si>
  <si>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</si>
  <si>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</si>
  <si>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</si>
  <si>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</si>
  <si>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</si>
  <si>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</si>
  <si>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</si>
  <si>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</si>
  <si>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</si>
  <si>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</si>
  <si>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</si>
  <si>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</si>
  <si>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</si>
  <si>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</si>
  <si>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</si>
  <si>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</si>
  <si>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</si>
  <si>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</si>
  <si>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</si>
  <si>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</si>
  <si>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</si>
  <si>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</si>
  <si>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</si>
  <si>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</si>
  <si>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</si>
  <si>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</si>
  <si>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</si>
  <si>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</si>
  <si>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</si>
  <si>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</si>
  <si>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</si>
  <si>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</si>
  <si>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</si>
  <si>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</si>
  <si>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</si>
  <si>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</si>
  <si>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</si>
  <si>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</si>
  <si>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</si>
  <si>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</si>
  <si>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</si>
  <si>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</si>
  <si>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</si>
  <si>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</si>
  <si>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</si>
  <si>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</si>
  <si>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</si>
  <si>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</si>
  <si>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</si>
  <si>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</si>
  <si>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</si>
  <si>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</si>
  <si>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</si>
  <si>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</si>
  <si>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</si>
  <si>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</si>
  <si>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</si>
  <si>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</si>
  <si>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</si>
  <si>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</si>
  <si>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</si>
  <si>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</si>
  <si>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</si>
  <si>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</si>
  <si>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</si>
  <si>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</si>
  <si>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</si>
  <si>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</si>
  <si>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</si>
  <si>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</si>
  <si>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</si>
  <si>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</si>
  <si>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</si>
  <si>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</si>
  <si>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</si>
  <si>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</si>
  <si>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</si>
  <si>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</si>
  <si>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</si>
  <si>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</si>
  <si>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</si>
  <si>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</si>
  <si>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</si>
  <si>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</si>
  <si>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</si>
  <si>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</si>
  <si>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</si>
  <si>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</si>
  <si>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</si>
  <si>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</si>
  <si>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</si>
  <si>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</si>
  <si>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</si>
  <si>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</si>
  <si>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</si>
  <si>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</si>
  <si>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</si>
  <si>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</si>
  <si>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</si>
  <si>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</si>
  <si>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</si>
  <si>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</si>
  <si>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</si>
  <si>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</si>
  <si>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</si>
  <si>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</si>
  <si>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</si>
  <si>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</si>
  <si>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</si>
  <si>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</si>
  <si>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</si>
  <si>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</si>
  <si>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</si>
  <si>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</si>
  <si>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</si>
  <si>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</si>
  <si>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</si>
  <si>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</si>
  <si>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</si>
  <si>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</si>
  <si>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</si>
  <si>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</si>
  <si>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</si>
  <si>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</si>
  <si>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</si>
  <si>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</si>
  <si>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</si>
  <si>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</si>
  <si>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</si>
  <si>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</si>
  <si>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</si>
  <si>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</si>
  <si>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</si>
  <si>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</si>
  <si>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</si>
  <si>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</si>
  <si>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</si>
  <si>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</si>
  <si>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</si>
  <si>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</si>
  <si>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</si>
  <si>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</si>
  <si>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</si>
  <si>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</si>
  <si>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</si>
  <si>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</si>
  <si>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</si>
  <si>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</si>
  <si>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</si>
  <si>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</si>
  <si>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</si>
  <si>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</si>
  <si>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</si>
  <si>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</si>
  <si>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</si>
  <si>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</si>
  <si>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</si>
  <si>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</si>
  <si>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</si>
  <si>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</si>
  <si>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</si>
  <si>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</si>
  <si>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</si>
  <si>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</si>
  <si>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</si>
  <si>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</si>
  <si>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</si>
  <si>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</si>
  <si>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</si>
  <si>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</si>
  <si>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</si>
  <si>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</si>
  <si>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</si>
  <si>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</si>
  <si>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</si>
  <si>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</si>
  <si>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</si>
  <si>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</si>
  <si>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</si>
  <si>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</si>
  <si>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</si>
  <si>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</si>
  <si>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</si>
  <si>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</si>
  <si>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</si>
  <si>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</si>
  <si>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</si>
  <si>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</si>
  <si>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</si>
  <si>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</si>
  <si>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</si>
  <si>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</si>
  <si>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</si>
  <si>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</si>
  <si>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</si>
  <si>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</si>
  <si>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</si>
  <si>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</si>
  <si>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</si>
  <si>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</si>
  <si>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</si>
  <si>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</si>
  <si>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</si>
  <si>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</si>
  <si>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</si>
  <si>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</si>
  <si>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</si>
  <si>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</si>
  <si>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</si>
  <si>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</si>
  <si>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</si>
  <si>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</si>
  <si>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</si>
  <si>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</si>
  <si>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</si>
  <si>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</si>
  <si>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</si>
  <si>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</si>
  <si>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</si>
  <si>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</si>
  <si>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</si>
  <si>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</si>
  <si>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</si>
  <si>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</si>
  <si>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</si>
  <si>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</si>
  <si>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</si>
  <si>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</si>
  <si>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</si>
  <si>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</si>
  <si>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</si>
  <si>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</si>
  <si>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</si>
  <si>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</si>
  <si>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</si>
  <si>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</si>
  <si>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</si>
  <si>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</si>
  <si>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</si>
  <si>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</si>
  <si>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</si>
  <si>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</si>
  <si>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</si>
  <si>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</si>
  <si>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</si>
  <si>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</si>
  <si>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</si>
  <si>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</si>
  <si>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</si>
  <si>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</si>
  <si>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</si>
  <si>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</si>
  <si>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</si>
  <si>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</si>
  <si>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</si>
  <si>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</si>
  <si>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</si>
  <si>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</si>
  <si>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</si>
  <si>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</si>
  <si>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</si>
  <si>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</si>
  <si>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</si>
  <si>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</si>
  <si>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</si>
  <si>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</si>
  <si>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</si>
  <si>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</si>
  <si>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</si>
  <si>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</si>
  <si>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</si>
  <si>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</si>
  <si>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</si>
  <si>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</si>
  <si>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</si>
  <si>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</si>
  <si>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</si>
  <si>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</si>
  <si>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</si>
  <si>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</si>
  <si>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</si>
  <si>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</si>
  <si>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</si>
  <si>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</si>
  <si>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</si>
  <si>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</si>
  <si>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</si>
  <si>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</si>
  <si>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</si>
  <si>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</si>
  <si>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</si>
  <si>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</si>
  <si>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</si>
  <si>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</si>
  <si>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</si>
  <si>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</si>
  <si>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</si>
  <si>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</si>
  <si>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</si>
  <si>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</si>
  <si>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</si>
  <si>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</si>
  <si>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</si>
  <si>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</si>
  <si>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</si>
  <si>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</si>
  <si>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</si>
  <si>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</si>
  <si>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</si>
  <si>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</si>
  <si>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</si>
  <si>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</si>
  <si>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</si>
  <si>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</si>
  <si>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</si>
  <si>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</si>
  <si>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</si>
  <si>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</si>
  <si>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</si>
  <si>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</si>
  <si>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</si>
  <si>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</si>
  <si>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</si>
  <si>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</si>
  <si>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</si>
  <si>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</si>
  <si>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</si>
  <si>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</si>
  <si>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</si>
  <si>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</si>
  <si>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</si>
  <si>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</si>
  <si>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</si>
  <si>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</si>
  <si>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</si>
  <si>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</si>
  <si>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</si>
  <si>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</si>
  <si>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</si>
  <si>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</si>
  <si>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</si>
  <si>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</si>
  <si>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</si>
  <si>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</si>
  <si>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</si>
  <si>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</si>
  <si>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</si>
  <si>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</si>
  <si>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</si>
  <si>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</si>
  <si>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</si>
  <si>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</si>
  <si>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</si>
  <si>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</si>
  <si>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</si>
  <si>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</si>
  <si>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</si>
  <si>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</si>
  <si>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</si>
  <si>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</si>
  <si>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</si>
  <si>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</si>
  <si>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</si>
  <si>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</si>
  <si>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</si>
  <si>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</si>
  <si>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</si>
  <si>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</si>
  <si>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</si>
  <si>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</si>
  <si>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</si>
  <si>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</si>
  <si>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</si>
  <si>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</si>
  <si>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</si>
  <si>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</si>
  <si>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</si>
  <si>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</si>
  <si>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</si>
  <si>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</si>
  <si>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</si>
  <si>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</si>
  <si>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</si>
  <si>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</si>
  <si>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</si>
  <si>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</si>
  <si>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</si>
  <si>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</si>
  <si>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</si>
  <si>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</si>
  <si>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</si>
  <si>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</si>
  <si>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</si>
  <si>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</si>
  <si>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</si>
  <si>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</si>
  <si>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</si>
  <si>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</si>
  <si>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</si>
  <si>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</si>
  <si>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</si>
  <si>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</si>
  <si>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</si>
  <si>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</si>
  <si>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</si>
  <si>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</si>
  <si>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</si>
  <si>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</si>
  <si>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</si>
  <si>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</si>
  <si>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</si>
  <si>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</si>
  <si>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</si>
  <si>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</si>
  <si>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</si>
  <si>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</si>
  <si>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</si>
  <si>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</si>
  <si>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</si>
  <si>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</si>
  <si>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</si>
  <si>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</si>
  <si>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</si>
  <si>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</si>
  <si>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</si>
  <si>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</si>
  <si>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</si>
  <si>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</si>
  <si>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</si>
  <si>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</si>
  <si>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</si>
  <si>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</si>
  <si>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</si>
  <si>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</si>
  <si>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</si>
  <si>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</si>
  <si>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</si>
  <si>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</si>
  <si>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</si>
  <si>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</si>
  <si>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</si>
  <si>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</si>
  <si>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</si>
  <si>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</si>
  <si>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</si>
  <si>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</si>
  <si>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</si>
  <si>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</si>
  <si>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</si>
  <si>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</si>
  <si>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</si>
  <si>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</si>
  <si>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</si>
  <si>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</si>
  <si>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</si>
  <si>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</si>
  <si>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</si>
  <si>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</si>
  <si>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</si>
  <si>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</si>
  <si>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</si>
  <si>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</si>
  <si>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</si>
  <si>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</si>
  <si>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</si>
  <si>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</si>
  <si>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</si>
  <si>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</si>
  <si>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</si>
  <si>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</si>
  <si>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</si>
  <si>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</si>
  <si>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</si>
  <si>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</si>
  <si>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</si>
  <si>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</si>
  <si>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</si>
  <si>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</si>
  <si>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</si>
  <si>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</si>
  <si>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</si>
  <si>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</si>
  <si>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</si>
  <si>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</si>
  <si>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</si>
  <si>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</si>
  <si>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</si>
  <si>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</si>
  <si>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</si>
  <si>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</si>
  <si>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</si>
  <si>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</si>
  <si>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</si>
  <si>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</si>
  <si>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</si>
  <si>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</si>
  <si>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</si>
  <si>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</si>
  <si>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</si>
  <si>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</si>
  <si>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</si>
  <si>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</si>
  <si>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</si>
  <si>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</si>
  <si>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</si>
  <si>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</si>
  <si>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</si>
  <si>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</si>
  <si>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</si>
  <si>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</si>
  <si>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</si>
  <si>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</si>
  <si>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</si>
  <si>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</si>
  <si>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</si>
  <si>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</si>
  <si>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</si>
  <si>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</si>
  <si>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</si>
  <si>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</si>
  <si>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</si>
  <si>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</si>
  <si>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</si>
  <si>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</si>
  <si>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</si>
  <si>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</si>
  <si>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</si>
  <si>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</si>
  <si>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</si>
  <si>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</si>
  <si>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</si>
  <si>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</si>
  <si>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</si>
  <si>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</si>
  <si>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</si>
  <si>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</si>
  <si>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</si>
  <si>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</si>
  <si>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</si>
  <si>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</si>
  <si>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</si>
  <si>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</si>
  <si>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</si>
  <si>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</si>
  <si>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</si>
  <si>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</si>
  <si>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</si>
  <si>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</si>
  <si>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</si>
  <si>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</si>
  <si>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</si>
  <si>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</si>
  <si>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</si>
  <si>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</si>
  <si>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</si>
  <si>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</si>
  <si>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</si>
  <si>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</si>
  <si>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</si>
  <si>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</si>
  <si>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</si>
  <si>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</si>
  <si>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</si>
  <si>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</si>
  <si>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</si>
  <si>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</si>
  <si>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</si>
  <si>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</si>
  <si>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</si>
  <si>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</si>
  <si>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</si>
  <si>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</si>
  <si>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</si>
  <si>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</si>
  <si>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</si>
  <si>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</si>
  <si>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</si>
  <si>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</si>
  <si>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</si>
  <si>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</si>
  <si>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</si>
  <si>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</si>
  <si>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</si>
  <si>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</si>
  <si>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</si>
  <si>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</si>
  <si>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</si>
  <si>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</si>
  <si>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</si>
  <si>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</si>
  <si>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</si>
  <si>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</si>
  <si>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</si>
  <si>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</si>
  <si>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</si>
  <si>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</si>
  <si>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</si>
  <si>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</si>
  <si>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</si>
  <si>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</si>
  <si>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</si>
  <si>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</si>
  <si>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</si>
  <si>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</si>
  <si>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</si>
  <si>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</si>
  <si>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</si>
  <si>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</si>
  <si>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</si>
  <si>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</si>
  <si>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</si>
  <si>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</si>
  <si>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</si>
  <si>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</si>
  <si>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</si>
  <si>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</si>
  <si>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</si>
  <si>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</si>
  <si>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</si>
  <si>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</si>
  <si>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</si>
  <si>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</si>
  <si>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</si>
  <si>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</si>
  <si>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</si>
  <si>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</si>
  <si>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</si>
  <si>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</si>
  <si>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</si>
  <si>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</si>
  <si>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</si>
  <si>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</si>
  <si>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</si>
  <si>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</si>
  <si>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</si>
  <si>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</si>
  <si>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</si>
  <si>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</si>
  <si>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</si>
  <si>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</si>
  <si>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</si>
  <si>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</si>
  <si>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</si>
  <si>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</si>
  <si>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</si>
  <si>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</si>
  <si>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</si>
  <si>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</si>
  <si>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</si>
  <si>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</si>
  <si>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</si>
  <si>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</si>
  <si>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</si>
  <si>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</si>
  <si>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</si>
  <si>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</si>
  <si>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</si>
  <si>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</si>
  <si>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</si>
  <si>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</si>
  <si>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</si>
  <si>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</si>
  <si>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</si>
  <si>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</si>
  <si>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</si>
  <si>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</si>
  <si>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</si>
  <si>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</si>
  <si>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</si>
  <si>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</si>
  <si>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</si>
  <si>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</si>
  <si>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</si>
  <si>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</si>
  <si>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</si>
  <si>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</si>
  <si>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</si>
  <si>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</si>
  <si>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</si>
  <si>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</si>
  <si>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</si>
  <si>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</si>
  <si>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</si>
  <si>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</si>
  <si>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</si>
  <si>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</si>
  <si>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</si>
  <si>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</si>
  <si>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</si>
  <si>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</si>
  <si>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</si>
  <si>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</si>
  <si>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</si>
  <si>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</si>
  <si>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</si>
  <si>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</si>
  <si>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</si>
  <si>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</si>
  <si>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</si>
  <si>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</si>
  <si>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</si>
  <si>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</si>
  <si>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</si>
  <si>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</si>
  <si>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</si>
  <si>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</si>
  <si>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</si>
  <si>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</si>
  <si>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</si>
  <si>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</si>
  <si>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</si>
  <si>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</si>
  <si>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</si>
  <si>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</si>
  <si>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</si>
  <si>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</si>
  <si>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</si>
  <si>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</si>
  <si>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</si>
  <si>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</si>
  <si>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</si>
  <si>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</si>
  <si>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</si>
  <si>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</si>
  <si>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</si>
  <si>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</si>
  <si>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</si>
  <si>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</si>
  <si>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</si>
  <si>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</si>
  <si>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</si>
  <si>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</si>
  <si>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</si>
  <si>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</si>
  <si>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</si>
  <si>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</si>
  <si>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</si>
  <si>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</si>
  <si>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</si>
  <si>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</si>
  <si>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</si>
  <si>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</si>
  <si>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</si>
  <si>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</si>
  <si>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</si>
  <si>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</si>
  <si>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</si>
  <si>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</si>
  <si>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</si>
  <si>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</si>
  <si>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</si>
  <si>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</si>
  <si>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</si>
  <si>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</si>
  <si>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</si>
  <si>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</si>
  <si>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</si>
  <si>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</si>
  <si>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</si>
  <si>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</si>
  <si>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</si>
  <si>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</si>
  <si>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</si>
  <si>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</si>
  <si>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</si>
  <si>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</si>
  <si>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</si>
  <si>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</si>
  <si>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</si>
  <si>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</si>
  <si>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</si>
  <si>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</si>
  <si>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</si>
  <si>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</si>
  <si>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</si>
  <si>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</si>
  <si>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</si>
  <si>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</si>
  <si>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</si>
  <si>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</si>
  <si>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</si>
  <si>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</si>
  <si>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</si>
  <si>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</si>
  <si>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</si>
  <si>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</si>
  <si>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</si>
  <si>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</si>
  <si>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</si>
  <si>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</si>
  <si>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</si>
  <si>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</si>
  <si>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</si>
  <si>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</si>
  <si>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</si>
  <si>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</si>
  <si>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</si>
  <si>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</si>
  <si>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</si>
  <si>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</si>
  <si>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</si>
  <si>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</si>
  <si>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</si>
  <si>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</si>
  <si>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</si>
  <si>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</si>
  <si>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</si>
  <si>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</si>
  <si>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</si>
  <si>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</si>
  <si>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</si>
  <si>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</si>
  <si>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</si>
  <si>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</si>
  <si>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</si>
  <si>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</si>
  <si>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</si>
  <si>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</si>
  <si>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</si>
  <si>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</si>
  <si>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</si>
  <si>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</si>
  <si>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</si>
  <si>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</si>
  <si>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</si>
  <si>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</si>
  <si>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</si>
  <si>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</si>
  <si>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</si>
  <si>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</si>
  <si>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</si>
  <si>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</si>
  <si>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</si>
  <si>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</si>
  <si>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</si>
  <si>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</si>
  <si>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</si>
  <si>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</si>
  <si>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</si>
  <si>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</si>
  <si>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</si>
  <si>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</si>
  <si>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</si>
  <si>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</si>
  <si>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</si>
  <si>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</si>
  <si>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</si>
  <si>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</si>
  <si>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</si>
  <si>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</si>
  <si>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</si>
  <si>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</si>
  <si>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</si>
  <si>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</si>
  <si>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</si>
  <si>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</si>
  <si>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</si>
  <si>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</si>
  <si>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</si>
  <si>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</si>
  <si>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</si>
  <si>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</si>
  <si>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</si>
  <si>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</si>
  <si>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</si>
  <si>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</si>
  <si>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</si>
  <si>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</si>
  <si>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</si>
  <si>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</si>
  <si>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</si>
  <si>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</si>
  <si>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</si>
  <si>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</si>
  <si>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</si>
  <si>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</si>
  <si>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</si>
  <si>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</si>
  <si>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</si>
  <si>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</si>
  <si>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</si>
  <si>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</si>
  <si>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</si>
  <si>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</si>
  <si>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</si>
  <si>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</si>
  <si>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</si>
  <si>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</si>
  <si>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</si>
  <si>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</si>
  <si>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</si>
  <si>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</si>
  <si>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</si>
  <si>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</si>
  <si>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</si>
  <si>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</si>
  <si>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</si>
  <si>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</si>
  <si>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</si>
  <si>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</si>
  <si>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</si>
  <si>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</si>
  <si>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</si>
  <si>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</si>
  <si>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</si>
  <si>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</si>
  <si>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</si>
  <si>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</si>
  <si>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</si>
  <si>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</si>
  <si>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</si>
  <si>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</si>
  <si>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</si>
  <si>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</si>
  <si>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</si>
  <si>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</si>
  <si>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</si>
  <si>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</si>
  <si>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</si>
  <si>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</si>
  <si>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</si>
  <si>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</si>
  <si>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</si>
  <si>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</si>
  <si>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</si>
  <si>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</si>
  <si>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</si>
  <si>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</si>
  <si>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</si>
  <si>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</si>
  <si>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</si>
  <si>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</si>
  <si>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</si>
  <si>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</si>
  <si>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</si>
  <si>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</si>
  <si>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</si>
  <si>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</si>
  <si>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</si>
  <si>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</si>
  <si>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</si>
  <si>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</si>
  <si>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</si>
  <si>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</si>
  <si>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</si>
  <si>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</si>
  <si>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</si>
  <si>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</si>
  <si>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</si>
  <si>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</si>
  <si>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</si>
  <si>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</si>
  <si>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</si>
  <si>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</si>
  <si>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</si>
  <si>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</si>
  <si>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</si>
  <si>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</si>
  <si>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</si>
  <si>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</si>
  <si>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</si>
  <si>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</si>
  <si>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</si>
  <si>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</si>
  <si>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</si>
  <si>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</si>
  <si>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</si>
  <si>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</si>
  <si>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</si>
  <si>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</si>
  <si>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</si>
  <si>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</si>
  <si>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</si>
  <si>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</si>
  <si>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</si>
  <si>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</si>
  <si>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</si>
  <si>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</si>
  <si>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</si>
  <si>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</si>
  <si>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</si>
  <si>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</si>
  <si>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</si>
  <si>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</si>
  <si>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</si>
  <si>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</si>
  <si>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</si>
  <si>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</si>
  <si>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</si>
  <si>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</si>
  <si>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</si>
  <si>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</si>
  <si>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</si>
  <si>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</si>
  <si>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</si>
  <si>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</si>
  <si>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</si>
  <si>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</si>
  <si>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</si>
  <si>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</si>
  <si>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</si>
  <si>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</si>
  <si>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</si>
  <si>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</si>
  <si>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</si>
  <si>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</si>
  <si>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</si>
  <si>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</si>
  <si>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</si>
  <si>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</si>
  <si>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</si>
  <si>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</si>
  <si>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</si>
  <si>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</si>
  <si>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</si>
  <si>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</si>
  <si>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</si>
  <si>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</si>
  <si>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</si>
  <si>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</si>
  <si>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</si>
  <si>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</si>
  <si>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</si>
  <si>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</si>
  <si>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</si>
  <si>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</si>
  <si>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</si>
  <si>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</si>
  <si>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</si>
  <si>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</si>
  <si>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</si>
  <si>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</si>
  <si>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</si>
  <si>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</si>
  <si>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</si>
  <si>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</si>
  <si>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</si>
  <si>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</si>
  <si>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</si>
  <si>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</si>
  <si>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</si>
  <si>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</si>
  <si>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</si>
  <si>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</si>
  <si>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</si>
  <si>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</si>
  <si>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</si>
  <si>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</si>
  <si>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</si>
  <si>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</si>
  <si>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</si>
  <si>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</si>
  <si>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</si>
  <si>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</si>
  <si>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</si>
  <si>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</si>
  <si>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</si>
  <si>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</si>
  <si>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</si>
  <si>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</si>
  <si>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</si>
  <si>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</si>
  <si>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</si>
  <si>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</si>
  <si>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</si>
  <si>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</si>
  <si>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</si>
  <si>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</si>
  <si>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</si>
  <si>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</si>
  <si>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</si>
  <si>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</si>
  <si>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</si>
  <si>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</si>
  <si>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</si>
  <si>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</si>
  <si>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</si>
  <si>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</si>
  <si>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</si>
  <si>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</si>
  <si>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</si>
  <si>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</si>
  <si>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</si>
  <si>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</si>
  <si>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</si>
  <si>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</si>
  <si>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</si>
  <si>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</si>
  <si>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</si>
  <si>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</si>
  <si>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</si>
  <si>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</si>
  <si>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</si>
  <si>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</si>
  <si>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</si>
  <si>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</si>
  <si>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</si>
  <si>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</si>
  <si>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</si>
  <si>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</si>
  <si>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</si>
  <si>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</si>
  <si>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</si>
  <si>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</si>
  <si>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</si>
  <si>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</si>
  <si>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</si>
  <si>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</si>
  <si>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</si>
  <si>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</si>
  <si>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</si>
  <si>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</si>
  <si>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</si>
  <si>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</si>
  <si>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</si>
  <si>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</si>
  <si>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</si>
  <si>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</si>
  <si>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</si>
  <si>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</si>
  <si>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</si>
  <si>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</si>
  <si>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</si>
  <si>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</si>
  <si>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</si>
  <si>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</si>
  <si>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</si>
  <si>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</si>
  <si>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</si>
  <si>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</si>
  <si>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</si>
  <si>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</si>
  <si>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</si>
  <si>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</si>
  <si>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</si>
  <si>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</si>
  <si>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</si>
  <si>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</si>
  <si>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</si>
  <si>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</si>
  <si>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</si>
  <si>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</si>
  <si>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</si>
  <si>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</si>
  <si>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</si>
  <si>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</si>
  <si>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</si>
  <si>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</si>
  <si>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</si>
  <si>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</si>
  <si>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</si>
  <si>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</si>
  <si>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</si>
  <si>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</si>
  <si>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</si>
  <si>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</si>
  <si>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</si>
  <si>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</si>
  <si>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</si>
  <si>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</si>
  <si>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</si>
  <si>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</si>
  <si>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</si>
  <si>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</si>
  <si>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</si>
  <si>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</si>
  <si>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</si>
  <si>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</si>
  <si>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</si>
  <si>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</si>
  <si>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</si>
  <si>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</si>
  <si>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</si>
  <si>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</si>
  <si>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</si>
  <si>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</si>
  <si>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</si>
  <si>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</si>
  <si>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</si>
  <si>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</si>
  <si>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</si>
  <si>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</si>
  <si>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</si>
  <si>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</si>
  <si>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</si>
  <si>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</si>
  <si>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</si>
  <si>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</si>
  <si>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</si>
  <si>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</si>
  <si>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</si>
  <si>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</si>
  <si>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</si>
  <si>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</si>
  <si>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</si>
  <si>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</si>
  <si>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</si>
  <si>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</si>
  <si>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</si>
  <si>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</si>
  <si>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</si>
  <si>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</si>
  <si>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</si>
  <si>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</si>
  <si>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</si>
  <si>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</si>
  <si>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</si>
  <si>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</si>
  <si>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</si>
  <si>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</si>
  <si>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</si>
  <si>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</si>
  <si>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</si>
  <si>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</si>
  <si>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</si>
  <si>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</si>
  <si>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</si>
  <si>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</si>
  <si>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</si>
  <si>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</si>
  <si>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</si>
  <si>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</si>
  <si>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</si>
  <si>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</si>
  <si>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</si>
  <si>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</si>
  <si>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</si>
  <si>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</si>
  <si>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</si>
  <si>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</si>
  <si>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</si>
  <si>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</si>
  <si>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</si>
  <si>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</si>
  <si>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</si>
  <si>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</si>
  <si>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</si>
  <si>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</si>
  <si>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</si>
  <si>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</si>
  <si>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</si>
  <si>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</si>
  <si>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</si>
  <si>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</si>
  <si>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</si>
  <si>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</si>
  <si>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</si>
  <si>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</si>
  <si>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</si>
  <si>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</si>
  <si>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</si>
  <si>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</si>
  <si>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</si>
  <si>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</si>
  <si>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</si>
  <si>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</si>
  <si>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</si>
  <si>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</si>
  <si>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</si>
  <si>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</si>
  <si>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</si>
  <si>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</si>
  <si>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</si>
  <si>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</si>
  <si>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</si>
  <si>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</si>
  <si>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</si>
  <si>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</si>
  <si>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</si>
  <si>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</si>
  <si>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</si>
  <si>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</si>
  <si>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</si>
  <si>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</si>
  <si>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</si>
  <si>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</si>
  <si>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</si>
  <si>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</si>
  <si>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</si>
  <si>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</si>
  <si>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</si>
  <si>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</si>
  <si>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</si>
  <si>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</si>
  <si>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</si>
  <si>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</si>
  <si>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</si>
  <si>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</si>
  <si>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</si>
  <si>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</si>
  <si>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</si>
  <si>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</si>
  <si>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</si>
  <si>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</si>
  <si>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</si>
  <si>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</si>
  <si>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</si>
  <si>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</si>
  <si>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</si>
  <si>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</si>
  <si>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</si>
  <si>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</si>
  <si>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</si>
  <si>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</si>
  <si>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</si>
  <si>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</si>
  <si>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</si>
  <si>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</si>
  <si>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</si>
  <si>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</si>
  <si>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</si>
  <si>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</si>
  <si>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</si>
  <si>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</si>
  <si>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</si>
  <si>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</si>
  <si>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</si>
  <si>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</si>
  <si>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</si>
  <si>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</si>
  <si>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</si>
  <si>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</si>
  <si>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</si>
  <si>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</si>
  <si>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</si>
  <si>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</si>
  <si>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</si>
  <si>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</si>
  <si>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</si>
  <si>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</si>
  <si>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</si>
  <si>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</si>
  <si>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</si>
  <si>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</si>
  <si>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</si>
  <si>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</si>
  <si>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</si>
  <si>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</si>
  <si>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</si>
  <si>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</si>
  <si>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</si>
  <si>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</si>
  <si>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</si>
  <si>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</si>
  <si>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</si>
  <si>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</si>
  <si>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</si>
  <si>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</si>
  <si>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</si>
  <si>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</si>
  <si>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</si>
  <si>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</si>
  <si>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</si>
  <si>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</si>
  <si>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</si>
  <si>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</si>
  <si>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</si>
  <si>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</si>
  <si>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</si>
  <si>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</si>
  <si>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</si>
  <si>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</si>
  <si>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</si>
  <si>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</si>
  <si>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</si>
  <si>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</si>
  <si>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</si>
  <si>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</si>
  <si>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</si>
  <si>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</si>
  <si>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</si>
  <si>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</si>
  <si>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</si>
  <si>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</si>
  <si>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</si>
  <si>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</si>
  <si>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</si>
  <si>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</si>
  <si>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</si>
  <si>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</si>
  <si>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</si>
  <si>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</si>
  <si>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</si>
  <si>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</si>
  <si>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</si>
  <si>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</si>
  <si>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</si>
  <si>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</si>
  <si>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</si>
  <si>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</si>
  <si>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</si>
  <si>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</si>
  <si>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</si>
  <si>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</si>
  <si>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</si>
  <si>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</si>
  <si>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</si>
  <si>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</si>
  <si>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</si>
  <si>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</si>
  <si>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</si>
  <si>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</si>
  <si>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</si>
  <si>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</si>
  <si>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</si>
  <si>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</si>
  <si>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</si>
  <si>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</si>
  <si>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</si>
  <si>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</si>
  <si>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</si>
  <si>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</si>
  <si>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</si>
  <si>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</si>
  <si>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</si>
  <si>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</si>
  <si>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</si>
  <si>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</si>
  <si>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</si>
  <si>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</si>
  <si>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</si>
  <si>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</si>
  <si>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</si>
  <si>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</si>
  <si>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</si>
  <si>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</si>
  <si>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</si>
  <si>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</si>
  <si>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</si>
  <si>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</si>
  <si>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</si>
  <si>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</si>
  <si>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</si>
  <si>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</si>
  <si>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</si>
  <si>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</si>
  <si>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</si>
  <si>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</si>
  <si>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</si>
  <si>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</si>
  <si>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</si>
  <si>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</si>
  <si>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</si>
  <si>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</si>
  <si>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</si>
  <si>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</si>
  <si>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</si>
  <si>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</si>
  <si>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</si>
  <si>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</si>
  <si>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</si>
  <si>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</si>
  <si>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</si>
  <si>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</si>
  <si>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</si>
  <si>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</si>
  <si>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</si>
  <si>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</si>
  <si>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</si>
  <si>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</si>
  <si>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</si>
  <si>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</si>
  <si>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</si>
  <si>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</si>
  <si>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</si>
  <si>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</si>
  <si>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</si>
  <si>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</si>
  <si>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</si>
  <si>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</si>
  <si>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</si>
  <si>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</si>
  <si>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</si>
  <si>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</si>
  <si>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</si>
  <si>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</si>
  <si>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</si>
  <si>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</si>
  <si>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</si>
  <si>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</si>
  <si>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</si>
  <si>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</si>
  <si>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</si>
  <si>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</si>
  <si>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</si>
  <si>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</si>
  <si>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</si>
  <si>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</si>
  <si>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</si>
  <si>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</si>
  <si>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</si>
  <si>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</si>
  <si>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</si>
  <si>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</si>
  <si>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</si>
  <si>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</si>
  <si>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</si>
  <si>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</si>
  <si>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</si>
  <si>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</si>
  <si>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</si>
  <si>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</si>
  <si>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</si>
  <si>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</si>
  <si>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</si>
  <si>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</si>
  <si>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</si>
  <si>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</si>
  <si>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</si>
  <si>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</si>
  <si>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</si>
  <si>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</si>
  <si>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</si>
  <si>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</si>
  <si>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</si>
  <si>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</si>
  <si>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</si>
  <si>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</si>
  <si>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</si>
  <si>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</si>
  <si>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</si>
  <si>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</si>
  <si>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</si>
  <si>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</si>
  <si>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</si>
  <si>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</si>
  <si>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</si>
  <si>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</si>
  <si>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</si>
  <si>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</si>
  <si>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</si>
  <si>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</si>
  <si>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</si>
  <si>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</si>
  <si>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</si>
  <si>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</si>
  <si>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</si>
  <si>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</si>
  <si>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</si>
  <si>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</si>
  <si>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</si>
  <si>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</si>
  <si>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</si>
  <si>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</si>
  <si>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</si>
  <si>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</si>
  <si>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</si>
  <si>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</si>
  <si>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</si>
  <si>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</si>
  <si>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</si>
  <si>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</si>
  <si>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</si>
  <si>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</si>
  <si>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</si>
  <si>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</si>
  <si>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</si>
  <si>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</si>
  <si>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</si>
  <si>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</si>
  <si>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</si>
  <si>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</si>
  <si>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</si>
  <si>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</si>
  <si>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</si>
  <si>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</si>
  <si>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</si>
  <si>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</si>
  <si>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</si>
  <si>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</si>
  <si>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</si>
  <si>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</si>
  <si>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</si>
  <si>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</si>
  <si>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</si>
  <si>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</si>
  <si>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</si>
  <si>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</si>
  <si>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</si>
  <si>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</si>
  <si>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</si>
  <si>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</si>
  <si>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</si>
  <si>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</si>
  <si>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</si>
  <si>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</si>
  <si>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</si>
  <si>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</si>
  <si>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</si>
  <si>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</si>
  <si>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</si>
  <si>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</si>
  <si>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</si>
  <si>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</si>
  <si>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</si>
  <si>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</si>
  <si>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</si>
  <si>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</si>
  <si>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</si>
  <si>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</si>
  <si>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</si>
  <si>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</si>
  <si>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</si>
  <si>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</si>
  <si>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</si>
  <si>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</si>
  <si>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</si>
  <si>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</si>
  <si>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</si>
  <si>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</si>
  <si>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</si>
  <si>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</si>
  <si>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</si>
  <si>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</si>
  <si>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</si>
  <si>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</si>
  <si>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</si>
  <si>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</si>
  <si>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</si>
  <si>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</si>
  <si>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</si>
  <si>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</si>
  <si>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</si>
  <si>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</si>
  <si>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</si>
  <si>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</si>
  <si>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</si>
  <si>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</si>
  <si>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</si>
  <si>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</si>
  <si>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</si>
  <si>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</si>
  <si>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</si>
  <si>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</si>
  <si>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</si>
  <si>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</si>
  <si>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</si>
  <si>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</si>
  <si>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</si>
  <si>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</si>
  <si>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</si>
  <si>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</si>
  <si>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</si>
  <si>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</si>
  <si>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</si>
  <si>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</si>
  <si>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</si>
  <si>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</si>
  <si>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</si>
  <si>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</si>
  <si>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</si>
  <si>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</si>
  <si>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</si>
  <si>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</si>
  <si>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</si>
  <si>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</si>
  <si>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</si>
  <si>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</si>
  <si>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</si>
  <si>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</si>
  <si>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</si>
  <si>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</si>
  <si>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</si>
  <si>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</si>
  <si>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</si>
  <si>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</si>
  <si>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</si>
  <si>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</si>
  <si>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</si>
  <si>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</si>
  <si>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</si>
  <si>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</si>
  <si>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</si>
  <si>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</si>
  <si>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</si>
  <si>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</si>
  <si>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</si>
  <si>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</si>
  <si>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</si>
  <si>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</si>
  <si>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</si>
  <si>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</si>
  <si>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</si>
  <si>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</si>
  <si>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</si>
  <si>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</si>
  <si>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</si>
  <si>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</si>
  <si>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</si>
  <si>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</si>
  <si>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</si>
  <si>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</si>
  <si>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</si>
  <si>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</si>
  <si>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</si>
  <si>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</si>
  <si>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</si>
  <si>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</si>
  <si>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</si>
  <si>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</si>
  <si>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</si>
  <si>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</si>
  <si>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</si>
  <si>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</si>
  <si>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</si>
  <si>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</si>
  <si>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</si>
  <si>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</si>
  <si>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</si>
  <si>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</si>
  <si>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</si>
  <si>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</si>
  <si>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</si>
  <si>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</si>
  <si>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</si>
  <si>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</si>
  <si>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</si>
  <si>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</si>
  <si>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</si>
  <si>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</si>
  <si>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</si>
  <si>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</si>
  <si>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</si>
  <si>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</si>
  <si>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</si>
  <si>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</si>
  <si>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</si>
  <si>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</si>
  <si>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</si>
  <si>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</si>
  <si>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</si>
  <si>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</si>
  <si>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</si>
  <si>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</si>
  <si>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</si>
  <si>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</si>
  <si>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</si>
  <si>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</si>
  <si>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</si>
  <si>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</si>
  <si>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</si>
  <si>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</si>
  <si>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</si>
  <si>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</si>
  <si>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</si>
  <si>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</si>
  <si>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</si>
  <si>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</si>
  <si>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</si>
  <si>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</si>
  <si>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</si>
  <si>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</si>
  <si>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</si>
  <si>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</si>
  <si>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</si>
  <si>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</si>
  <si>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</si>
  <si>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</si>
  <si>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</si>
  <si>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</si>
  <si>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</si>
  <si>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</si>
  <si>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</si>
  <si>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</si>
  <si>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</si>
  <si>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</si>
  <si>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</si>
  <si>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</si>
  <si>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</si>
  <si>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</si>
  <si>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</si>
  <si>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</si>
  <si>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</si>
  <si>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</si>
  <si>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</si>
  <si>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</si>
  <si>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</si>
  <si>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</si>
  <si>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</si>
  <si>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</si>
  <si>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</si>
  <si>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</si>
  <si>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</si>
  <si>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</si>
  <si>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</si>
  <si>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</si>
  <si>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</si>
  <si>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</si>
  <si>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</si>
  <si>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</si>
  <si>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</si>
  <si>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</si>
  <si>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</si>
  <si>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</si>
  <si>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</si>
  <si>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</si>
  <si>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</si>
  <si>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</si>
  <si>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</si>
  <si>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</si>
  <si>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</si>
  <si>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</si>
  <si>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</si>
  <si>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</si>
  <si>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</si>
  <si>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</si>
  <si>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</si>
  <si>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</si>
  <si>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</si>
  <si>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</si>
  <si>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</si>
  <si>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</si>
  <si>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</si>
  <si>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</si>
  <si>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</si>
  <si>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</si>
  <si>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</si>
  <si>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</si>
  <si>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</si>
  <si>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</si>
  <si>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</si>
  <si>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</si>
  <si>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</si>
  <si>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</si>
  <si>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</si>
  <si>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</si>
  <si>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</si>
  <si>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</si>
  <si>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</si>
  <si>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</si>
  <si>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</si>
  <si>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</si>
  <si>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</si>
  <si>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</si>
  <si>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</si>
  <si>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</si>
  <si>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</si>
  <si>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</si>
  <si>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</si>
  <si>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</si>
  <si>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</si>
  <si>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</si>
  <si>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</si>
  <si>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</si>
  <si>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</si>
  <si>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</si>
  <si>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</si>
  <si>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</si>
  <si>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</si>
  <si>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</si>
  <si>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</si>
  <si>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</si>
  <si>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</si>
  <si>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</si>
  <si>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</si>
  <si>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</si>
  <si>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</si>
  <si>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</si>
  <si>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</si>
  <si>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</si>
  <si>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</si>
  <si>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</si>
  <si>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</si>
  <si>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</si>
  <si>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</si>
  <si>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</si>
  <si>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</si>
  <si>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</si>
  <si>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</si>
  <si>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</si>
  <si>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</si>
  <si>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</si>
  <si>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</si>
  <si>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</si>
  <si>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</si>
  <si>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</si>
  <si>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</si>
  <si>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</si>
  <si>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</si>
  <si>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</si>
  <si>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</si>
  <si>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</si>
  <si>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</si>
  <si>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</si>
  <si>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</si>
  <si>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</si>
  <si>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</si>
  <si>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</si>
  <si>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</si>
  <si>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</si>
  <si>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</si>
  <si>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</si>
  <si>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</si>
  <si>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</si>
  <si>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</si>
  <si>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</si>
  <si>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</si>
  <si>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</si>
  <si>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</si>
  <si>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</si>
  <si>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</si>
  <si>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</si>
  <si>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</si>
  <si>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</si>
  <si>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</si>
  <si>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</si>
  <si>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</si>
  <si>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</si>
  <si>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</si>
  <si>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</si>
  <si>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</si>
  <si>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</si>
  <si>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</si>
  <si>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</si>
  <si>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</si>
  <si>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</si>
  <si>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</si>
  <si>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</si>
  <si>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</si>
  <si>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</si>
  <si>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</si>
  <si>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</si>
  <si>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</si>
  <si>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</si>
  <si>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</si>
  <si>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</si>
  <si>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</si>
  <si>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</si>
  <si>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</si>
  <si>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</si>
  <si>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</si>
  <si>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</si>
  <si>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</si>
  <si>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</si>
  <si>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</si>
  <si>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</si>
  <si>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</si>
  <si>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</si>
  <si>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</si>
  <si>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</si>
  <si>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</si>
  <si>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</si>
  <si>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</si>
  <si>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</si>
  <si>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</si>
  <si>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</si>
  <si>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</si>
  <si>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</si>
  <si>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</si>
  <si>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</si>
  <si>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</si>
  <si>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</si>
  <si>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</si>
  <si>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</si>
  <si>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</si>
  <si>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</si>
  <si>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</si>
  <si>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</si>
  <si>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</si>
  <si>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</si>
  <si>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</si>
  <si>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</si>
  <si>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</si>
  <si>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</si>
  <si>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</si>
  <si>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</si>
  <si>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</si>
  <si>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</si>
  <si>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</si>
  <si>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</si>
  <si>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</si>
  <si>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</si>
  <si>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</si>
  <si>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</si>
  <si>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</si>
  <si>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</si>
  <si>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</si>
  <si>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</si>
  <si>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</si>
  <si>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</si>
  <si>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</si>
  <si>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</si>
  <si>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</si>
  <si>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</si>
  <si>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</si>
  <si>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</si>
  <si>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</si>
  <si>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</si>
  <si>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</si>
  <si>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</si>
  <si>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</si>
  <si>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</si>
  <si>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</si>
  <si>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</si>
  <si>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</si>
  <si>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</si>
  <si>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</si>
  <si>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</si>
  <si>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</si>
  <si>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</si>
  <si>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</si>
  <si>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</si>
  <si>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</si>
  <si>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</si>
  <si>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</si>
  <si>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</si>
  <si>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</si>
  <si>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</si>
  <si>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</si>
  <si>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</si>
  <si>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</si>
  <si>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</si>
  <si>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</si>
  <si>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</si>
  <si>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</si>
  <si>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</si>
  <si>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</si>
  <si>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</si>
  <si>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</si>
  <si>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</si>
  <si>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</si>
  <si>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</si>
  <si>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</si>
  <si>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</si>
  <si>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</si>
  <si>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</si>
  <si>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</si>
  <si>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</si>
  <si>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</si>
  <si>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</si>
  <si>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</si>
  <si>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</si>
  <si>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</si>
  <si>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</si>
  <si>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</si>
  <si>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</si>
  <si>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</si>
  <si>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</si>
  <si>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</si>
  <si>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</si>
  <si>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</si>
  <si>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</si>
  <si>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</si>
  <si>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</si>
  <si>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</si>
  <si>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</si>
  <si>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</si>
  <si>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</si>
  <si>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</si>
  <si>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</si>
  <si>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</si>
  <si>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</si>
  <si>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</si>
  <si>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</si>
  <si>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</si>
  <si>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</si>
  <si>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</si>
  <si>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</si>
  <si>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</si>
  <si>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</si>
  <si>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</si>
  <si>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</si>
  <si>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</si>
  <si>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</si>
  <si>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</si>
  <si>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</si>
  <si>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</si>
  <si>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</si>
  <si>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</si>
  <si>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</si>
  <si>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</si>
  <si>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</si>
  <si>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</si>
  <si>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</si>
  <si>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</si>
  <si>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</si>
  <si>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</si>
  <si>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</si>
  <si>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</si>
  <si>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</si>
  <si>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</si>
  <si>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</si>
  <si>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</si>
  <si>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</si>
  <si>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</si>
  <si>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</si>
  <si>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</si>
  <si>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</si>
  <si>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</si>
  <si>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</si>
  <si>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</si>
  <si>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</si>
  <si>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</si>
  <si>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</si>
  <si>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</si>
  <si>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</si>
  <si>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</si>
  <si>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</si>
  <si>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</si>
  <si>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</si>
  <si>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</si>
  <si>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</si>
  <si>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</si>
  <si>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</si>
  <si>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</si>
  <si>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</si>
  <si>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</si>
  <si>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</si>
  <si>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</si>
  <si>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</si>
  <si>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</si>
  <si>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</si>
  <si>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</si>
  <si>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</si>
  <si>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</si>
  <si>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</si>
  <si>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</si>
  <si>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</si>
  <si>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</si>
  <si>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</si>
  <si>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</si>
  <si>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</si>
  <si>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</si>
  <si>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</si>
  <si>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</si>
  <si>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</si>
  <si>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</si>
  <si>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</si>
  <si>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</si>
  <si>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</si>
  <si>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</si>
  <si>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</si>
  <si>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</si>
  <si>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</si>
  <si>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</si>
  <si>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</si>
  <si>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</si>
  <si>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</si>
  <si>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</si>
  <si>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</si>
  <si>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</si>
  <si>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</si>
  <si>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</si>
  <si>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</si>
  <si>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</si>
  <si>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</si>
  <si>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</si>
  <si>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</si>
  <si>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</si>
  <si>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</si>
  <si>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</si>
  <si>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</si>
  <si>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</si>
  <si>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</si>
  <si>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</si>
  <si>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</si>
  <si>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</si>
  <si>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</si>
  <si>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</si>
  <si>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</si>
  <si>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</si>
  <si>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</si>
  <si>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</si>
  <si>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</si>
  <si>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</si>
  <si>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</si>
  <si>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</si>
  <si>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</si>
  <si>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</si>
  <si>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</si>
  <si>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</si>
  <si>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</si>
  <si>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</si>
  <si>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</si>
  <si>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</si>
  <si>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</si>
  <si>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</si>
  <si>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</si>
  <si>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</si>
  <si>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</si>
  <si>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</si>
  <si>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</si>
  <si>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</si>
  <si>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</si>
  <si>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</si>
  <si>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</si>
  <si>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</si>
  <si>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</si>
  <si>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</si>
  <si>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</si>
  <si>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</si>
  <si>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</si>
  <si>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</si>
  <si>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</si>
  <si>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</si>
  <si>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</si>
  <si>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</si>
  <si>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</si>
  <si>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</si>
  <si>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</si>
  <si>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</si>
  <si>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</si>
  <si>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</si>
  <si>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</si>
  <si>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</si>
  <si>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</si>
  <si>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</si>
  <si>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</si>
  <si>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</si>
  <si>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</si>
  <si>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</si>
  <si>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</si>
  <si>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</si>
  <si>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</si>
  <si>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</si>
  <si>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</si>
  <si>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</si>
  <si>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</si>
  <si>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</si>
  <si>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</si>
  <si>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</si>
  <si>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</si>
  <si>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</si>
  <si>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</si>
  <si>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</si>
  <si>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</si>
  <si>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</si>
  <si>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</si>
  <si>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</si>
  <si>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</si>
  <si>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</si>
  <si>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</si>
  <si>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</si>
  <si>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</si>
  <si>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</si>
  <si>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</si>
  <si>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</si>
  <si>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</si>
  <si>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</si>
  <si>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</si>
  <si>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</si>
  <si>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</si>
  <si>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</si>
  <si>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</si>
  <si>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</si>
  <si>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</si>
  <si>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</si>
  <si>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</si>
  <si>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</si>
  <si>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</si>
  <si>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</si>
  <si>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</si>
  <si>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</si>
  <si>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</si>
  <si>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</si>
  <si>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</si>
  <si>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</si>
  <si>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</si>
  <si>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</si>
  <si>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</si>
  <si>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</si>
  <si>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</si>
  <si>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</si>
  <si>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</si>
  <si>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</si>
  <si>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</si>
  <si>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</si>
  <si>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</si>
  <si>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</si>
  <si>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</si>
  <si>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</si>
  <si>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</si>
  <si>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</si>
  <si>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</si>
  <si>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</si>
  <si>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</si>
  <si>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</si>
  <si>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</si>
  <si>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</si>
  <si>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</si>
  <si>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</si>
  <si>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</si>
  <si>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</si>
  <si>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</si>
  <si>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</si>
  <si>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</si>
  <si>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</si>
  <si>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</si>
  <si>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</si>
  <si>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</si>
  <si>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</si>
  <si>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</si>
  <si>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</si>
  <si>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</si>
  <si>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</si>
  <si>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</si>
  <si>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</si>
  <si>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</si>
  <si>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</si>
  <si>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</si>
  <si>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</si>
  <si>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</si>
  <si>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</si>
  <si>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</si>
  <si>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</si>
  <si>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</si>
  <si>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</si>
  <si>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</si>
  <si>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</si>
  <si>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</si>
  <si>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</si>
  <si>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</si>
  <si>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</si>
  <si>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</si>
  <si>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</si>
  <si>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</si>
  <si>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</si>
  <si>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</si>
  <si>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</si>
  <si>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</si>
  <si>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</si>
  <si>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</si>
  <si>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</si>
  <si>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</si>
  <si>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</si>
  <si>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</si>
  <si>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</si>
  <si>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</si>
  <si>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</si>
  <si>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</si>
  <si>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</si>
  <si>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</si>
  <si>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</si>
  <si>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</si>
  <si>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</si>
  <si>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</si>
  <si>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</si>
  <si>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</si>
  <si>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</si>
  <si>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</si>
  <si>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</si>
  <si>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</si>
  <si>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</si>
  <si>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</si>
  <si>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</si>
  <si>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</si>
  <si>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</si>
  <si>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</si>
  <si>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</si>
  <si>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</si>
  <si>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</si>
  <si>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</si>
  <si>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</si>
  <si>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</si>
  <si>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</si>
  <si>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</si>
  <si>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</si>
  <si>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</si>
  <si>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</si>
  <si>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</si>
  <si>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</si>
  <si>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</si>
  <si>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</si>
  <si>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</si>
  <si>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</si>
  <si>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</si>
  <si>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</si>
  <si>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</si>
  <si>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</si>
  <si>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</si>
  <si>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</si>
  <si>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</si>
  <si>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</si>
  <si>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</si>
  <si>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</si>
  <si>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</si>
  <si>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</si>
  <si>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</si>
  <si>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</si>
  <si>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</si>
  <si>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</si>
  <si>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</si>
  <si>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</si>
  <si>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</si>
  <si>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</si>
  <si>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</si>
  <si>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</si>
  <si>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</si>
  <si>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</si>
  <si>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</si>
  <si>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</si>
  <si>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</si>
  <si>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</si>
  <si>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</si>
  <si>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</si>
  <si>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</si>
  <si>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</si>
  <si>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</si>
  <si>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</si>
  <si>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</si>
  <si>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</si>
  <si>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</si>
  <si>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</si>
  <si>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</si>
  <si>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</si>
  <si>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</si>
  <si>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</si>
  <si>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</si>
  <si>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</si>
  <si>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</si>
  <si>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</si>
  <si>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</si>
  <si>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</si>
  <si>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</si>
  <si>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</si>
  <si>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</si>
  <si>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</si>
  <si>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</si>
  <si>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</si>
  <si>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</si>
  <si>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</si>
  <si>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</si>
  <si>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</si>
  <si>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</si>
  <si>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</si>
  <si>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</si>
  <si>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</si>
  <si>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</si>
  <si>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</si>
  <si>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</si>
  <si>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</si>
  <si>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</si>
  <si>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</si>
  <si>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</si>
  <si>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</si>
  <si>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</si>
  <si>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</si>
  <si>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</si>
  <si>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</si>
  <si>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</si>
  <si>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</si>
  <si>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</si>
  <si>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</si>
  <si>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</si>
  <si>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</si>
  <si>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</si>
  <si>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</si>
  <si>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</si>
  <si>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</si>
  <si>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</si>
  <si>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</si>
  <si>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</si>
  <si>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</si>
  <si>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</si>
  <si>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</si>
  <si>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</si>
  <si>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</si>
  <si>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</si>
  <si>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</si>
  <si>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</si>
  <si>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</si>
  <si>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</si>
  <si>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</si>
  <si>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</si>
  <si>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</si>
  <si>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</si>
  <si>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</si>
  <si>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</si>
  <si>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</si>
  <si>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</si>
  <si>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</si>
  <si>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</si>
  <si>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</si>
  <si>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</si>
  <si>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</si>
  <si>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</si>
  <si>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</si>
  <si>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</si>
  <si>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</si>
  <si>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</si>
  <si>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</si>
  <si>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</si>
  <si>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</si>
  <si>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</si>
  <si>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</si>
  <si>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</si>
  <si>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</si>
  <si>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</si>
  <si>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</si>
  <si>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</si>
  <si>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</si>
  <si>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</si>
  <si>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</si>
  <si>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</si>
  <si>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</si>
  <si>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</si>
  <si>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</si>
  <si>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</si>
  <si>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</si>
  <si>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</si>
  <si>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</si>
  <si>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</si>
  <si>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</si>
  <si>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</si>
  <si>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</si>
  <si>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</si>
  <si>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</si>
  <si>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</si>
  <si>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</si>
  <si>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</si>
  <si>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</si>
  <si>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</si>
  <si>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</si>
  <si>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</si>
  <si>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</si>
  <si>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</si>
  <si>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</si>
  <si>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</si>
  <si>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</si>
  <si>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</si>
  <si>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</si>
  <si>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</si>
  <si>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</si>
  <si>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</si>
  <si>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</si>
  <si>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</si>
  <si>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</si>
  <si>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</si>
  <si>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</si>
  <si>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</si>
  <si>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</si>
  <si>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</si>
  <si>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</si>
  <si>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</si>
  <si>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</si>
  <si>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</si>
  <si>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</si>
  <si>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</si>
  <si>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</si>
  <si>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</si>
  <si>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</si>
  <si>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</si>
  <si>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</si>
  <si>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</si>
  <si>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</si>
  <si>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</si>
  <si>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</si>
  <si>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</si>
  <si>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</si>
  <si>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</si>
  <si>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</si>
  <si>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</si>
  <si>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</si>
  <si>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</si>
  <si>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</si>
  <si>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</si>
  <si>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</si>
  <si>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</si>
  <si>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</si>
  <si>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</si>
  <si>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</si>
  <si>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</si>
  <si>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</si>
  <si>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</si>
  <si>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</si>
  <si>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</si>
  <si>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</si>
  <si>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</si>
  <si>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</si>
  <si>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</si>
  <si>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</si>
  <si>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</si>
  <si>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</si>
  <si>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</si>
  <si>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</si>
  <si>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</si>
  <si>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</si>
  <si>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</si>
  <si>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</si>
  <si>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</si>
  <si>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</si>
  <si>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</si>
  <si>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</si>
  <si>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</si>
  <si>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</si>
  <si>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</si>
  <si>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</si>
  <si>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</si>
  <si>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</si>
  <si>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</si>
  <si>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</si>
  <si>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</si>
  <si>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</si>
  <si>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</si>
  <si>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</si>
  <si>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</si>
  <si>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</si>
  <si>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</si>
  <si>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</si>
  <si>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</si>
  <si>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</si>
  <si>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</si>
  <si>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</si>
  <si>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</si>
  <si>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</si>
  <si>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</si>
  <si>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</si>
  <si>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</si>
  <si>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</si>
  <si>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</si>
  <si>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</si>
  <si>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</si>
  <si>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</si>
  <si>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</si>
  <si>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</si>
  <si>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</si>
  <si>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</si>
  <si>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</si>
  <si>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</si>
  <si>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</si>
  <si>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</si>
  <si>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</si>
  <si>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</si>
  <si>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</si>
  <si>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</si>
  <si>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</si>
  <si>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</si>
  <si>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</si>
  <si>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</si>
  <si>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</si>
  <si>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</si>
  <si>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</si>
  <si>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</si>
  <si>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</si>
  <si>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</si>
  <si>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</si>
  <si>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</si>
  <si>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</si>
  <si>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</si>
  <si>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</si>
  <si>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</si>
  <si>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</si>
  <si>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</si>
  <si>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</si>
  <si>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</si>
  <si>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</si>
  <si>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</si>
  <si>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</si>
  <si>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</si>
  <si>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</si>
  <si>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</si>
  <si>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</si>
  <si>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</si>
  <si>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</si>
  <si>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</si>
  <si>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</si>
  <si>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</si>
  <si>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</si>
  <si>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</si>
  <si>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</si>
  <si>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</si>
  <si>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</si>
  <si>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</si>
  <si>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</si>
  <si>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</si>
  <si>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</si>
  <si>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</si>
  <si>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</si>
  <si>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</si>
  <si>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</si>
  <si>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</si>
  <si>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</si>
  <si>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</si>
  <si>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</si>
  <si>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</si>
  <si>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</si>
  <si>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</si>
  <si>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</si>
  <si>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</si>
  <si>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</si>
  <si>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</si>
  <si>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</si>
  <si>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</si>
  <si>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</si>
  <si>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</si>
  <si>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</si>
  <si>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</si>
  <si>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</si>
  <si>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</si>
  <si>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</si>
  <si>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</si>
  <si>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</si>
  <si>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</si>
  <si>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</si>
  <si>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</si>
  <si>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</si>
  <si>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</si>
  <si>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</si>
  <si>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</si>
  <si>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</si>
  <si>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</si>
  <si>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</si>
  <si>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</si>
  <si>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</si>
  <si>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</si>
  <si>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</si>
  <si>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</si>
  <si>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</si>
  <si>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</si>
  <si>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</si>
  <si>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</si>
  <si>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</si>
  <si>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</si>
  <si>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</si>
  <si>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</si>
  <si>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</si>
  <si>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</si>
  <si>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</si>
  <si>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</si>
  <si>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</si>
  <si>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</si>
  <si>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</si>
  <si>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</si>
  <si>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</si>
  <si>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</si>
  <si>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</si>
  <si>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</si>
  <si>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</si>
  <si>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</si>
  <si>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</si>
  <si>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</si>
  <si>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</si>
  <si>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</si>
  <si>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</si>
  <si>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</si>
  <si>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</si>
  <si>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</si>
  <si>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</si>
  <si>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</si>
  <si>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</si>
  <si>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</si>
  <si>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</si>
  <si>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</si>
  <si>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</si>
  <si>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</si>
  <si>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</si>
  <si>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</si>
  <si>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</si>
  <si>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</si>
  <si>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</si>
  <si>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</si>
  <si>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</si>
  <si>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</si>
  <si>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</si>
  <si>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</si>
  <si>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</si>
  <si>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</si>
  <si>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</si>
  <si>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</si>
  <si>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</si>
  <si>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</si>
  <si>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</si>
  <si>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</si>
  <si>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</si>
  <si>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</si>
  <si>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</si>
  <si>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</si>
  <si>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</si>
  <si>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</si>
  <si>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</si>
  <si>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</si>
  <si>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</si>
  <si>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</si>
  <si>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</si>
  <si>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</si>
  <si>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</si>
  <si>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</si>
  <si>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</si>
  <si>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</si>
  <si>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</si>
  <si>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</si>
  <si>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</si>
  <si>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</si>
  <si>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</si>
  <si>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</si>
  <si>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</si>
  <si>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</si>
  <si>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</si>
  <si>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</si>
  <si>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</si>
  <si>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</si>
  <si>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</si>
  <si>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</si>
  <si>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</si>
  <si>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</si>
  <si>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</si>
  <si>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</si>
  <si>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</si>
  <si>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</si>
  <si>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</si>
  <si>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</si>
  <si>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</si>
  <si>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</si>
  <si>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</si>
  <si>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</si>
  <si>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</si>
  <si>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</si>
  <si>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</si>
  <si>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</si>
  <si>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</si>
  <si>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</si>
  <si>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</si>
  <si>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</si>
  <si>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</si>
  <si>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</si>
  <si>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</si>
  <si>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</si>
  <si>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</si>
  <si>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</si>
  <si>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</si>
  <si>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</si>
  <si>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</si>
  <si>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</si>
  <si>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</si>
  <si>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</si>
  <si>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</si>
  <si>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</si>
  <si>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</si>
  <si>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</si>
  <si>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</si>
  <si>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</si>
  <si>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</si>
  <si>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</si>
  <si>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</si>
  <si>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</si>
  <si>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</si>
  <si>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</si>
  <si>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</si>
  <si>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</si>
  <si>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</si>
  <si>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</si>
  <si>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</si>
  <si>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</si>
  <si>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</si>
  <si>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</si>
  <si>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</si>
  <si>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</si>
  <si>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</si>
  <si>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</si>
  <si>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</si>
  <si>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</si>
  <si>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</si>
  <si>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</si>
  <si>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</si>
  <si>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</si>
  <si>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</si>
  <si>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</si>
  <si>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</si>
  <si>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</si>
  <si>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</si>
  <si>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</si>
  <si>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</si>
  <si>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</si>
  <si>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</si>
  <si>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</si>
  <si>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</si>
  <si>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</si>
  <si>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</si>
  <si>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</si>
  <si>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</si>
  <si>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</si>
  <si>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</si>
  <si>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</si>
  <si>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</si>
  <si>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</si>
  <si>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</si>
  <si>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</si>
  <si>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</si>
  <si>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</si>
  <si>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</si>
  <si>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</si>
  <si>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</si>
  <si>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</si>
  <si>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</si>
  <si>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</si>
  <si>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</si>
  <si>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</si>
  <si>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</si>
  <si>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</si>
  <si>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</si>
  <si>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</si>
  <si>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</si>
  <si>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</si>
  <si>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</si>
  <si>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</si>
  <si>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</si>
  <si>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</si>
  <si>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</si>
  <si>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</si>
  <si>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</si>
  <si>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</si>
  <si>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</si>
  <si>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</si>
  <si>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</si>
  <si>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</si>
  <si>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</si>
  <si>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</si>
  <si>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</si>
  <si>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</si>
  <si>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</si>
  <si>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</si>
  <si>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</si>
  <si>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</si>
  <si>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</si>
  <si>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</si>
  <si>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</si>
  <si>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</si>
  <si>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</si>
  <si>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</si>
  <si>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</si>
  <si>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</si>
  <si>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</si>
  <si>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</si>
  <si>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</si>
  <si>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</si>
  <si>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</si>
  <si>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</si>
  <si>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</si>
  <si>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</si>
  <si>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</si>
  <si>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</si>
  <si>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</si>
  <si>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</si>
  <si>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</si>
  <si>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</si>
  <si>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</si>
  <si>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</si>
  <si>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</si>
  <si>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</si>
  <si>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</si>
  <si>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</si>
  <si>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</si>
  <si>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</si>
  <si>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</si>
  <si>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</si>
  <si>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</si>
  <si>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</si>
  <si>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</si>
  <si>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</si>
  <si>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</si>
  <si>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</si>
  <si>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</si>
  <si>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</si>
  <si>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</si>
  <si>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</si>
  <si>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</si>
  <si>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</si>
  <si>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</si>
  <si>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</si>
  <si>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</si>
  <si>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</si>
  <si>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</si>
  <si>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</si>
  <si>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</si>
  <si>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</si>
  <si>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</si>
  <si>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</si>
  <si>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</si>
  <si>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</si>
  <si>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</si>
  <si>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</si>
  <si>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</si>
  <si>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</si>
  <si>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</si>
  <si>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</si>
  <si>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</si>
  <si>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</si>
  <si>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</si>
  <si>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</si>
  <si>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</si>
  <si>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</si>
  <si>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</si>
  <si>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</si>
  <si>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</si>
  <si>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</si>
  <si>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</si>
  <si>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</si>
  <si>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</si>
  <si>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</si>
  <si>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</si>
  <si>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</si>
  <si>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</si>
  <si>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</si>
  <si>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</si>
  <si>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</si>
  <si>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</si>
  <si>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</si>
  <si>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</si>
  <si>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</si>
  <si>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</si>
  <si>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</si>
  <si>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</si>
  <si>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</si>
  <si>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</si>
  <si>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</si>
  <si>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</si>
  <si>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</si>
  <si>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</si>
  <si>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</si>
  <si>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</si>
  <si>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</si>
  <si>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</si>
  <si>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</si>
  <si>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</si>
  <si>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</si>
  <si>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</si>
  <si>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</si>
  <si>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</si>
  <si>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</si>
  <si>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</si>
  <si>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</si>
  <si>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</si>
  <si>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</si>
  <si>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</si>
  <si>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</si>
  <si>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</si>
  <si>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</si>
  <si>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</si>
  <si>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</si>
  <si>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</si>
  <si>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</si>
  <si>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</si>
  <si>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</si>
  <si>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</si>
  <si>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</si>
  <si>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</si>
  <si>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</si>
  <si>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</si>
  <si>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</si>
  <si>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</si>
  <si>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</si>
  <si>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</si>
  <si>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</si>
  <si>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</si>
  <si>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</si>
  <si>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</si>
  <si>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</si>
  <si>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</si>
  <si>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</si>
  <si>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</si>
  <si>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</si>
  <si>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</si>
  <si>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</si>
  <si>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</si>
  <si>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</si>
  <si>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</si>
  <si>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</si>
  <si>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</si>
  <si>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</si>
  <si>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</si>
  <si>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</si>
  <si>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</si>
  <si>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</si>
  <si>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</si>
  <si>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</si>
  <si>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</si>
  <si>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</si>
  <si>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</si>
  <si>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</si>
  <si>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</si>
  <si>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</si>
  <si>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</si>
  <si>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</si>
  <si>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</si>
  <si>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</si>
  <si>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</si>
  <si>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</si>
  <si>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</si>
  <si>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</si>
  <si>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</si>
  <si>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</si>
  <si>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</si>
  <si>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</si>
  <si>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</si>
  <si>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</si>
  <si>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</si>
  <si>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</si>
  <si>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</si>
  <si>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</si>
  <si>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</si>
  <si>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</si>
  <si>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</si>
  <si>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</si>
  <si>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</si>
  <si>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</si>
  <si>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</si>
  <si>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</si>
  <si>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</si>
  <si>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</si>
  <si>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</si>
  <si>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</si>
  <si>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</si>
  <si>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</si>
  <si>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</si>
  <si>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</si>
  <si>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</si>
  <si>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</si>
  <si>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</si>
  <si>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</si>
  <si>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</si>
  <si>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</si>
  <si>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</si>
  <si>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</si>
  <si>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</si>
  <si>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</si>
  <si>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</si>
  <si>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</si>
  <si>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</si>
  <si>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</si>
  <si>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</si>
  <si>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</si>
  <si>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</si>
  <si>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</si>
  <si>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</si>
  <si>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</si>
  <si>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</si>
  <si>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</si>
  <si>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</si>
  <si>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</si>
  <si>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</si>
  <si>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</si>
  <si>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</si>
  <si>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</si>
  <si>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</si>
  <si>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</si>
  <si>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</si>
  <si>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</si>
  <si>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</si>
  <si>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</si>
  <si>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</si>
  <si>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</si>
  <si>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</si>
  <si>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</si>
  <si>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</si>
  <si>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</si>
  <si>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</si>
  <si>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</si>
  <si>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</si>
  <si>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</si>
  <si>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</si>
  <si>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</si>
  <si>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</si>
  <si>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</si>
  <si>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</si>
  <si>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</si>
  <si>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</si>
  <si>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</si>
  <si>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</si>
  <si>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</si>
  <si>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</si>
  <si>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</si>
  <si>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</si>
  <si>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</si>
  <si>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</si>
  <si>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</si>
  <si>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</si>
  <si>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</si>
  <si>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</si>
  <si>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</si>
  <si>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</si>
  <si>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</si>
  <si>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</si>
  <si>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</si>
  <si>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</si>
  <si>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</si>
  <si>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</si>
  <si>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</si>
  <si>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</si>
  <si>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</si>
  <si>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</si>
  <si>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</si>
  <si>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</si>
  <si>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</si>
  <si>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</si>
  <si>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</si>
  <si>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</si>
  <si>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</si>
  <si>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</si>
  <si>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</si>
  <si>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</si>
  <si>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</si>
  <si>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</si>
  <si>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</si>
  <si>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</si>
  <si>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</si>
  <si>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</si>
  <si>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</si>
  <si>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</si>
  <si>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</si>
  <si>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</si>
  <si>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</si>
  <si>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</si>
  <si>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</si>
  <si>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</si>
  <si>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</si>
  <si>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</si>
  <si>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</si>
  <si>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</si>
  <si>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</si>
  <si>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</si>
  <si>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</si>
  <si>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</si>
  <si>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</si>
  <si>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</si>
  <si>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</si>
  <si>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</si>
  <si>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</si>
  <si>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</si>
  <si>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</si>
  <si>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</si>
  <si>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</si>
  <si>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</si>
  <si>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</si>
  <si>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</si>
  <si>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</si>
  <si>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</si>
  <si>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</si>
  <si>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</si>
  <si>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</si>
  <si>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</si>
  <si>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</si>
  <si>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</si>
  <si>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</si>
  <si>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</si>
  <si>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</si>
  <si>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</si>
  <si>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</si>
  <si>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</si>
  <si>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</si>
  <si>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</si>
  <si>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</si>
  <si>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</si>
  <si>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</si>
  <si>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</si>
  <si>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</si>
  <si>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</si>
  <si>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</si>
  <si>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</si>
  <si>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</si>
  <si>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</si>
  <si>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</si>
  <si>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</si>
  <si>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</si>
  <si>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</si>
  <si>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</si>
  <si>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</si>
  <si>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</si>
  <si>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</si>
  <si>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</si>
  <si>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</si>
  <si>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</si>
  <si>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</si>
  <si>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</si>
  <si>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</si>
  <si>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</si>
  <si>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</si>
  <si>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</si>
  <si>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</si>
  <si>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</si>
  <si>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</si>
  <si>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</si>
  <si>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</si>
  <si>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</si>
  <si>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</si>
  <si>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</si>
  <si>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</si>
  <si>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</si>
  <si>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</si>
  <si>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</si>
  <si>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</si>
  <si>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</si>
  <si>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</si>
  <si>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</si>
  <si>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</si>
  <si>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</si>
  <si>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</si>
  <si>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</si>
  <si>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</si>
  <si>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</si>
  <si>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</si>
  <si>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</si>
  <si>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</si>
  <si>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</si>
  <si>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</si>
  <si>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</si>
  <si>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</si>
  <si>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</si>
  <si>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</si>
  <si>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</si>
  <si>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</si>
  <si>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</si>
  <si>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</si>
  <si>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</si>
  <si>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</si>
  <si>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</si>
  <si>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</si>
  <si>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</si>
  <si>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</si>
  <si>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</si>
  <si>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</si>
  <si>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</si>
  <si>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</si>
  <si>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</si>
  <si>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</si>
  <si>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</si>
  <si>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</si>
  <si>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</si>
  <si>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</si>
  <si>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</si>
  <si>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</si>
  <si>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</si>
  <si>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</si>
  <si>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</si>
  <si>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</si>
  <si>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</si>
  <si>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</si>
  <si>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</si>
  <si>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</si>
  <si>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</si>
  <si>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</si>
  <si>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</si>
  <si>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</si>
  <si>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</si>
  <si>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</si>
  <si>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</si>
  <si>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</si>
  <si>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</si>
  <si>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</si>
  <si>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</si>
  <si>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</si>
  <si>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</si>
  <si>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</si>
  <si>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</si>
  <si>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</si>
  <si>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</si>
  <si>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</si>
  <si>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</si>
  <si>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</si>
  <si>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</si>
  <si>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</si>
  <si>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</si>
  <si>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</si>
  <si>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</si>
  <si>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</si>
  <si>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</si>
  <si>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</si>
  <si>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</si>
  <si>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</si>
  <si>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</si>
  <si>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</si>
  <si>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</si>
  <si>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</si>
  <si>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</si>
  <si>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</si>
  <si>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</si>
  <si>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</si>
  <si>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</si>
  <si>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</si>
  <si>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</si>
  <si>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</si>
  <si>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</si>
  <si>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</si>
  <si>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</si>
  <si>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</si>
  <si>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</si>
  <si>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</si>
  <si>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</si>
  <si>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</si>
  <si>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</si>
  <si>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</si>
  <si>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</si>
  <si>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</si>
  <si>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</si>
  <si>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</si>
  <si>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</si>
  <si>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</si>
  <si>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</si>
  <si>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</si>
  <si>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</si>
  <si>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</si>
  <si>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</si>
  <si>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</si>
  <si>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</si>
  <si>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</si>
  <si>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</si>
  <si>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</si>
  <si>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</si>
  <si>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</si>
  <si>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</si>
  <si>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</si>
  <si>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</si>
  <si>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</si>
  <si>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</si>
  <si>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</si>
  <si>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</si>
  <si>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</si>
  <si>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</si>
  <si>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</si>
  <si>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</si>
  <si>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</si>
  <si>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</si>
  <si>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</si>
  <si>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</si>
  <si>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</si>
  <si>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</si>
  <si>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</si>
  <si>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</si>
  <si>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</si>
  <si>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</si>
  <si>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</si>
  <si>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</si>
  <si>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</si>
  <si>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</si>
  <si>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</si>
  <si>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</si>
  <si>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</si>
  <si>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</si>
  <si>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</si>
  <si>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</si>
  <si>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</si>
  <si>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</si>
  <si>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</si>
  <si>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</si>
  <si>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</si>
  <si>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</si>
  <si>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</si>
  <si>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</si>
  <si>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</si>
  <si>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</si>
  <si>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</si>
  <si>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</si>
  <si>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</si>
  <si>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</si>
  <si>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</si>
  <si>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</si>
  <si>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</si>
  <si>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</si>
  <si>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</si>
  <si>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</si>
  <si>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</si>
  <si>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</si>
  <si>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</si>
  <si>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</si>
  <si>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</si>
  <si>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</si>
  <si>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</si>
  <si>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</si>
  <si>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</si>
  <si>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</si>
  <si>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</si>
  <si>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</si>
  <si>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</si>
  <si>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</si>
  <si>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</si>
  <si>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</si>
  <si>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</si>
  <si>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</si>
  <si>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</si>
  <si>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</si>
  <si>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</si>
  <si>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</si>
  <si>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</si>
  <si>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</si>
  <si>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</si>
  <si>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</si>
  <si>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</si>
  <si>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</si>
  <si>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</si>
  <si>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</si>
  <si>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</si>
  <si>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</si>
  <si>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</si>
  <si>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</si>
  <si>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</si>
  <si>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</si>
  <si>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</si>
  <si>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</si>
  <si>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</si>
  <si>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</si>
  <si>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</si>
  <si>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</si>
  <si>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</si>
  <si>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</si>
  <si>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</si>
  <si>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</si>
  <si>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</si>
  <si>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</si>
  <si>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</si>
  <si>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</si>
  <si>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</si>
  <si>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</si>
  <si>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</si>
  <si>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</si>
  <si>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</si>
  <si>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</si>
  <si>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</si>
  <si>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</si>
  <si>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</si>
  <si>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</si>
  <si>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</si>
  <si>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</si>
  <si>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</si>
  <si>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</si>
  <si>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</si>
  <si>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</si>
  <si>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</si>
  <si>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</si>
  <si>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</si>
  <si>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</si>
  <si>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</si>
  <si>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</si>
  <si>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</si>
  <si>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</si>
  <si>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</si>
  <si>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</si>
  <si>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</si>
  <si>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</si>
  <si>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</si>
  <si>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</si>
  <si>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</si>
  <si>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</si>
  <si>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</si>
  <si>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</si>
  <si>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</si>
  <si>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</si>
  <si>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</si>
  <si>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</si>
  <si>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</si>
  <si>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</si>
  <si>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</si>
  <si>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</si>
  <si>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</si>
  <si>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</si>
  <si>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</si>
  <si>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</si>
  <si>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</si>
  <si>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</si>
  <si>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</si>
  <si>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</si>
  <si>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</si>
  <si>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</si>
  <si>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</si>
  <si>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</si>
  <si>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</si>
  <si>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</si>
  <si>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</si>
  <si>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</si>
  <si>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</si>
  <si>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</si>
  <si>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</si>
  <si>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</si>
  <si>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</si>
  <si>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</si>
  <si>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</si>
  <si>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</si>
  <si>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</si>
  <si>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</si>
  <si>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</si>
  <si>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</si>
  <si>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</si>
  <si>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</si>
  <si>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</si>
  <si>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</si>
  <si>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</si>
  <si>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</si>
  <si>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</si>
  <si>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</si>
  <si>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</si>
  <si>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</si>
  <si>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</si>
  <si>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</si>
  <si>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</si>
  <si>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</si>
  <si>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</si>
  <si>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</si>
  <si>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</si>
  <si>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</si>
  <si>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</si>
  <si>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</si>
  <si>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</si>
  <si>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</si>
  <si>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</si>
  <si>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</si>
  <si>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</si>
  <si>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</si>
  <si>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</si>
  <si>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</si>
  <si>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</si>
  <si>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</si>
  <si>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</si>
  <si>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</si>
  <si>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</si>
  <si>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</si>
  <si>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</si>
  <si>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</si>
  <si>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</si>
  <si>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</si>
  <si>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</si>
  <si>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</si>
  <si>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</si>
  <si>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</si>
  <si>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</si>
  <si>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</si>
  <si>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</si>
  <si>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</si>
  <si>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</si>
  <si>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</si>
  <si>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</si>
  <si>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</si>
  <si>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</si>
  <si>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</si>
  <si>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</si>
  <si>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</si>
  <si>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</si>
  <si>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</si>
  <si>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</si>
  <si>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</si>
  <si>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</si>
  <si>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</si>
  <si>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</si>
  <si>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</si>
  <si>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</si>
  <si>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</si>
  <si>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</si>
  <si>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</si>
  <si>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</si>
  <si>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</si>
  <si>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</si>
  <si>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</si>
  <si>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</si>
  <si>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</si>
  <si>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</si>
  <si>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</si>
  <si>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</si>
  <si>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</si>
  <si>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</si>
  <si>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</si>
  <si>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</si>
  <si>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</si>
  <si>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</si>
  <si>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</si>
  <si>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</si>
  <si>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</si>
  <si>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</si>
  <si>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</si>
  <si>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</si>
  <si>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</si>
  <si>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</si>
  <si>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</si>
  <si>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</si>
  <si>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</si>
  <si>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</si>
  <si>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</si>
  <si>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</si>
  <si>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</si>
  <si>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</si>
  <si>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</si>
  <si>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</si>
  <si>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</si>
  <si>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</si>
  <si>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</si>
  <si>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</si>
  <si>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</si>
  <si>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</si>
  <si>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</si>
  <si>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</si>
  <si>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</si>
  <si>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</si>
  <si>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</si>
  <si>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</si>
  <si>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</si>
  <si>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</si>
  <si>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</si>
  <si>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</si>
  <si>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</si>
  <si>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</si>
  <si>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</si>
  <si>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</si>
  <si>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</si>
  <si>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</si>
  <si>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</si>
  <si>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</si>
  <si>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</si>
  <si>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</si>
  <si>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</si>
  <si>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</si>
  <si>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</si>
  <si>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</si>
  <si>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</si>
  <si>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</si>
  <si>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</si>
  <si>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</si>
  <si>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</si>
  <si>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</si>
  <si>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</si>
  <si>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</si>
  <si>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</si>
  <si>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</si>
  <si>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</si>
  <si>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</si>
  <si>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</si>
  <si>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</si>
  <si>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</si>
  <si>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</si>
  <si>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</si>
  <si>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</si>
  <si>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</si>
  <si>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</si>
  <si>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</si>
  <si>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</si>
  <si>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</si>
  <si>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</si>
  <si>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</si>
  <si>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</si>
  <si>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</si>
  <si>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</si>
  <si>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</si>
  <si>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</si>
  <si>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</si>
  <si>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</si>
  <si>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</si>
  <si>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</si>
  <si>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</si>
  <si>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</si>
  <si>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</si>
  <si>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</si>
  <si>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</si>
  <si>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</si>
  <si>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</si>
  <si>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</si>
  <si>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</si>
  <si>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</si>
  <si>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</si>
  <si>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</si>
  <si>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</si>
  <si>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</si>
  <si>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</si>
  <si>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</si>
  <si>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</si>
  <si>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</si>
  <si>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</si>
  <si>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</si>
  <si>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</si>
  <si>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</si>
  <si>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</si>
  <si>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</si>
  <si>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</si>
  <si>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</si>
  <si>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</si>
  <si>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</si>
  <si>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</si>
  <si>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</si>
  <si>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</si>
  <si>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</si>
  <si>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</si>
  <si>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</si>
  <si>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</si>
  <si>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</si>
  <si>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</si>
  <si>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</si>
  <si>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</si>
  <si>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</si>
  <si>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</si>
  <si>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</si>
  <si>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</si>
  <si>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</si>
  <si>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</si>
  <si>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</si>
  <si>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</si>
  <si>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</si>
  <si>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</si>
  <si>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</si>
  <si>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</si>
  <si>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</si>
  <si>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</si>
  <si>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</si>
  <si>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</si>
  <si>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</si>
  <si>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</si>
  <si>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</si>
  <si>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</si>
  <si>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</si>
  <si>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</si>
  <si>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</si>
  <si>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</si>
  <si>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</si>
  <si>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</si>
  <si>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</si>
  <si>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</si>
  <si>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</si>
  <si>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</si>
  <si>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</si>
  <si>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</si>
  <si>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</si>
  <si>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</si>
  <si>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</si>
  <si>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</si>
  <si>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</si>
  <si>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</si>
  <si>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</si>
  <si>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</si>
  <si>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</si>
  <si>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</si>
  <si>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</si>
  <si>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</si>
  <si>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</si>
  <si>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</si>
  <si>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</si>
  <si>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</si>
  <si>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</si>
  <si>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</si>
  <si>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</si>
  <si>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</si>
  <si>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</si>
  <si>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</si>
  <si>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</si>
  <si>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</si>
  <si>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</si>
  <si>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</si>
  <si>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</si>
  <si>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</si>
  <si>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</si>
  <si>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</si>
  <si>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</si>
  <si>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</si>
  <si>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</si>
  <si>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</si>
  <si>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</si>
  <si>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</si>
  <si>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</si>
  <si>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</si>
  <si>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</si>
  <si>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</si>
  <si>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</si>
  <si>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</si>
  <si>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</si>
  <si>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</si>
  <si>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</si>
  <si>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</si>
  <si>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</si>
  <si>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</si>
  <si>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</si>
  <si>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</si>
  <si>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</si>
  <si>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</si>
  <si>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</si>
  <si>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</si>
  <si>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</si>
  <si>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</si>
  <si>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</si>
  <si>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</si>
  <si>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</si>
  <si>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</si>
  <si>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</si>
  <si>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</si>
  <si>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</si>
  <si>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</si>
  <si>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</si>
  <si>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</si>
  <si>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</si>
  <si>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</si>
  <si>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</si>
  <si>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</si>
  <si>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</si>
  <si>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</si>
  <si>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</si>
  <si>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</si>
  <si>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</si>
  <si>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</si>
  <si>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</si>
  <si>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</si>
  <si>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</si>
  <si>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</si>
  <si>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</si>
  <si>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</si>
  <si>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</si>
  <si>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</si>
  <si>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</si>
  <si>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</si>
  <si>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</si>
  <si>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</si>
  <si>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</si>
  <si>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</si>
  <si>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</si>
  <si>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</si>
  <si>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</si>
  <si>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</si>
  <si>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</si>
  <si>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</si>
  <si>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</si>
  <si>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</si>
  <si>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</si>
  <si>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</si>
  <si>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</si>
  <si>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</si>
  <si>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</si>
  <si>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</si>
  <si>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</si>
  <si>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</si>
  <si>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</si>
  <si>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</si>
  <si>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</si>
  <si>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</si>
  <si>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</si>
  <si>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</si>
  <si>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</si>
  <si>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</si>
  <si>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</si>
  <si>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</si>
  <si>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</si>
  <si>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</si>
  <si>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</si>
  <si>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</si>
  <si>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</si>
  <si>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</si>
  <si>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</si>
  <si>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</si>
  <si>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</si>
  <si>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</si>
  <si>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</si>
  <si>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</si>
  <si>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</si>
  <si>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</si>
  <si>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</si>
  <si>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</si>
  <si>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</si>
  <si>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</si>
  <si>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</si>
  <si>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</si>
  <si>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</si>
  <si>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</si>
  <si>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</si>
  <si>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</si>
  <si>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</si>
  <si>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</si>
  <si>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</si>
  <si>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</si>
  <si>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</si>
  <si>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</si>
  <si>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</si>
  <si>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</si>
  <si>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</si>
  <si>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</si>
  <si>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</si>
  <si>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</si>
  <si>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</si>
  <si>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</si>
  <si>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</si>
  <si>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</si>
  <si>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</si>
  <si>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</si>
  <si>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</si>
  <si>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</si>
  <si>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</si>
  <si>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</si>
  <si>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</si>
  <si>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</si>
  <si>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</si>
  <si>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</si>
  <si>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</si>
  <si>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</si>
  <si>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</si>
  <si>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</si>
  <si>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</si>
  <si>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</si>
  <si>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</si>
  <si>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</si>
  <si>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</si>
  <si>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</si>
  <si>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</si>
  <si>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</si>
  <si>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</si>
  <si>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</si>
  <si>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</si>
  <si>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</si>
  <si>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</si>
  <si>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</si>
  <si>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</si>
  <si>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</si>
  <si>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</si>
  <si>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</si>
  <si>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</si>
  <si>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</si>
  <si>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</si>
  <si>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</si>
  <si>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</si>
  <si>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</si>
  <si>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</si>
  <si>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</si>
  <si>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</si>
  <si>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</si>
  <si>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</si>
  <si>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</si>
  <si>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</si>
  <si>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</si>
  <si>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</si>
  <si>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</si>
  <si>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</si>
  <si>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</si>
  <si>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</si>
  <si>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</si>
  <si>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</si>
  <si>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</si>
  <si>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</si>
  <si>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</si>
  <si>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</si>
  <si>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</si>
  <si>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</si>
  <si>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</si>
  <si>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</si>
  <si>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</si>
  <si>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</si>
  <si>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</si>
  <si>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</si>
  <si>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</si>
  <si>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</si>
  <si>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</si>
  <si>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</si>
  <si>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</si>
  <si>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</si>
  <si>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</si>
  <si>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</si>
  <si>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</si>
  <si>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</si>
  <si>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</si>
  <si>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</si>
  <si>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</si>
  <si>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</si>
  <si>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</si>
  <si>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</si>
  <si>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</si>
  <si>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</si>
  <si>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</si>
  <si>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</si>
  <si>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</si>
  <si>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</si>
  <si>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</si>
  <si>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</si>
  <si>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</si>
  <si>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</si>
  <si>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</si>
  <si>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</si>
  <si>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</si>
  <si>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</si>
  <si>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</si>
  <si>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</si>
  <si>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</si>
  <si>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</si>
  <si>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</si>
  <si>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</si>
  <si>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</si>
  <si>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</si>
  <si>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</si>
  <si>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</si>
  <si>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</si>
  <si>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</si>
  <si>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</si>
  <si>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</si>
  <si>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</si>
  <si>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</si>
  <si>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</si>
  <si>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</si>
  <si>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</si>
  <si>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</si>
  <si>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</si>
  <si>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</si>
  <si>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</si>
  <si>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</si>
  <si>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</si>
  <si>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</si>
  <si>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</si>
  <si>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</si>
  <si>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</si>
  <si>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</si>
  <si>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</si>
  <si>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</si>
  <si>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</si>
  <si>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</si>
  <si>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</si>
  <si>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</si>
  <si>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</si>
  <si>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</si>
  <si>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</si>
  <si>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</si>
  <si>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</si>
  <si>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</si>
  <si>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</si>
  <si>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</si>
  <si>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</si>
  <si>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</si>
  <si>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</si>
  <si>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</si>
  <si>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</si>
  <si>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</si>
  <si>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</si>
  <si>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</si>
  <si>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</si>
  <si>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</si>
  <si>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</si>
  <si>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</si>
  <si>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</si>
  <si>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</si>
  <si>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</si>
  <si>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</si>
  <si>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</si>
  <si>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</si>
  <si>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</si>
  <si>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</si>
  <si>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</si>
  <si>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</si>
  <si>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</si>
  <si>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</si>
  <si>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</si>
  <si>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</si>
  <si>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</si>
  <si>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</si>
  <si>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</si>
  <si>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</si>
  <si>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</si>
  <si>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</si>
  <si>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</si>
  <si>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</si>
  <si>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</si>
  <si>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</si>
  <si>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</si>
  <si>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</si>
  <si>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</si>
  <si>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</si>
  <si>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</si>
  <si>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</si>
  <si>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</si>
  <si>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</si>
  <si>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</si>
  <si>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</si>
  <si>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</si>
  <si>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</si>
  <si>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</si>
  <si>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</si>
  <si>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</si>
  <si>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</si>
  <si>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</si>
  <si>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</si>
  <si>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</si>
  <si>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</si>
  <si>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</si>
  <si>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</si>
  <si>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</si>
  <si>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</si>
  <si>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</si>
  <si>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</si>
  <si>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</si>
  <si>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</si>
  <si>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</si>
  <si>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</si>
  <si>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</si>
  <si>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</si>
  <si>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</si>
  <si>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</si>
  <si>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</si>
  <si>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</si>
  <si>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</si>
  <si>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</si>
  <si>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</si>
  <si>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</si>
  <si>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</si>
  <si>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</si>
  <si>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</si>
  <si>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</si>
  <si>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</si>
  <si>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</si>
  <si>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</si>
  <si>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</si>
  <si>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</si>
  <si>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</si>
  <si>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</si>
  <si>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</si>
  <si>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</si>
  <si>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</si>
  <si>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</si>
  <si>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</si>
  <si>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</si>
  <si>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</si>
  <si>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</si>
  <si>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</si>
  <si>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</si>
  <si>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</si>
  <si>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</si>
  <si>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</si>
  <si>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</si>
  <si>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</si>
  <si>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</si>
  <si>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</si>
  <si>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</si>
  <si>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</si>
  <si>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</si>
  <si>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</si>
  <si>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</si>
  <si>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</si>
  <si>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</si>
  <si>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</si>
  <si>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</si>
  <si>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</si>
  <si>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</si>
  <si>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</si>
  <si>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</si>
  <si>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</si>
  <si>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</si>
  <si>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</si>
  <si>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</si>
  <si>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</si>
  <si>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</si>
  <si>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</si>
  <si>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</si>
  <si>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</si>
  <si>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</si>
  <si>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</si>
  <si>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</si>
  <si>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</si>
  <si>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</si>
  <si>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</si>
  <si>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</si>
  <si>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</si>
  <si>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</si>
  <si>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</si>
  <si>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</si>
  <si>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</si>
  <si>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</si>
  <si>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</si>
  <si>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</si>
  <si>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</si>
  <si>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</si>
  <si>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</si>
  <si>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</si>
  <si>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</si>
  <si>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</si>
  <si>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</si>
  <si>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</si>
  <si>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</si>
  <si>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</si>
  <si>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</si>
  <si>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</si>
  <si>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</si>
  <si>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</si>
  <si>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</si>
  <si>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</si>
  <si>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</si>
  <si>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</si>
  <si>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</si>
  <si>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</si>
  <si>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</si>
  <si>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</si>
  <si>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</si>
  <si>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</si>
  <si>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</si>
  <si>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</si>
  <si>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</si>
  <si>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</si>
  <si>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</si>
  <si>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</si>
  <si>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</si>
  <si>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</si>
  <si>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</si>
  <si>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</si>
  <si>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</si>
  <si>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</si>
  <si>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</si>
  <si>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</si>
  <si>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</si>
  <si>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</si>
  <si>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</si>
  <si>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</si>
  <si>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</si>
  <si>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</si>
  <si>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</si>
  <si>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</si>
  <si>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</si>
  <si>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</si>
  <si>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</si>
  <si>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</si>
  <si>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</si>
  <si>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</si>
  <si>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</si>
  <si>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</si>
  <si>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</si>
  <si>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</si>
  <si>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</si>
  <si>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</si>
  <si>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</si>
  <si>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</si>
  <si>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</si>
  <si>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</si>
  <si>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</si>
  <si>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</si>
  <si>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</si>
  <si>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</si>
  <si>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</si>
  <si>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</si>
  <si>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</si>
  <si>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</si>
  <si>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</si>
  <si>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</si>
  <si>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</si>
  <si>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</si>
  <si>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</si>
  <si>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</si>
  <si>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</si>
  <si>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</si>
  <si>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</si>
  <si>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</si>
  <si>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</si>
  <si>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</si>
  <si>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</si>
  <si>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</si>
  <si>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</si>
  <si>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</si>
  <si>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</si>
  <si>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</si>
  <si>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</si>
  <si>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</si>
  <si>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</si>
  <si>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</si>
  <si>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</si>
  <si>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</si>
  <si>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</si>
  <si>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</si>
  <si>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</si>
  <si>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</si>
  <si>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</si>
  <si>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</si>
  <si>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</si>
  <si>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</si>
  <si>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</si>
  <si>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</si>
  <si>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</si>
  <si>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</si>
  <si>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</si>
  <si>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</si>
  <si>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</si>
  <si>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</si>
  <si>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</si>
  <si>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</si>
  <si>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</si>
  <si>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</si>
  <si>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</si>
  <si>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</si>
  <si>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</si>
  <si>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</si>
  <si>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</si>
  <si>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</si>
  <si>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</si>
  <si>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</si>
  <si>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</si>
  <si>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</si>
  <si>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</si>
  <si>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</si>
  <si>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</si>
  <si>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</si>
  <si>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</si>
  <si>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</si>
  <si>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</si>
  <si>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</si>
  <si>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</si>
  <si>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</si>
  <si>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</si>
  <si>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</si>
  <si>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</si>
  <si>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</si>
  <si>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</si>
  <si>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</si>
  <si>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</si>
  <si>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</si>
  <si>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</si>
  <si>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</si>
  <si>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</si>
  <si>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</si>
  <si>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</si>
  <si>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</si>
  <si>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</si>
  <si>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</si>
  <si>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</si>
  <si>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</si>
  <si>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</si>
  <si>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</si>
  <si>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</si>
  <si>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</si>
  <si>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</si>
  <si>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</si>
  <si>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</si>
  <si>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</si>
  <si>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</si>
  <si>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</si>
  <si>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</si>
  <si>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</si>
  <si>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</si>
  <si>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</si>
  <si>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</si>
  <si>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</si>
  <si>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</si>
  <si>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</si>
  <si>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</si>
  <si>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</si>
  <si>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</si>
  <si>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</si>
  <si>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</si>
  <si>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</si>
  <si>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</si>
  <si>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</si>
  <si>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</si>
  <si>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</si>
  <si>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</si>
  <si>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</si>
  <si>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</si>
  <si>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</si>
  <si>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</si>
  <si>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</si>
  <si>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</si>
  <si>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</si>
  <si>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</si>
  <si>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</si>
  <si>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</si>
  <si>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</si>
  <si>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</si>
  <si>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</si>
  <si>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</si>
  <si>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</si>
  <si>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</si>
  <si>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</si>
  <si>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</si>
  <si>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</si>
  <si>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</si>
  <si>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</si>
  <si>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</si>
  <si>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</si>
  <si>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</si>
  <si>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</si>
  <si>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</si>
  <si>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</si>
  <si>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</si>
  <si>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</si>
  <si>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</si>
  <si>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</si>
  <si>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</si>
  <si>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</si>
  <si>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</si>
  <si>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</si>
  <si>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</si>
  <si>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</si>
  <si>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</si>
  <si>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</si>
  <si>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</si>
  <si>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</si>
  <si>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</si>
  <si>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</si>
  <si>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</si>
  <si>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</si>
  <si>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</si>
  <si>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</si>
  <si>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</si>
  <si>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</si>
  <si>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</si>
  <si>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</si>
  <si>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</si>
  <si>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</si>
  <si>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</si>
  <si>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</si>
  <si>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</si>
  <si>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</si>
  <si>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</si>
  <si>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</si>
  <si>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</si>
  <si>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</si>
  <si>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</si>
  <si>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</si>
  <si>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</si>
  <si>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</si>
  <si>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</si>
  <si>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</si>
  <si>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</si>
  <si>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</si>
  <si>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</si>
  <si>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</si>
  <si>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</si>
  <si>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</si>
  <si>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</si>
  <si>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</si>
  <si>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</si>
  <si>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</si>
  <si>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</si>
  <si>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</si>
  <si>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</si>
  <si>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</si>
  <si>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</si>
  <si>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</si>
  <si>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</si>
  <si>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</si>
  <si>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</si>
  <si>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</si>
  <si>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</si>
  <si>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</si>
  <si>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</si>
  <si>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</si>
  <si>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</si>
  <si>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</si>
  <si>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</si>
  <si>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</si>
  <si>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</si>
  <si>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</si>
  <si>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</si>
  <si>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</si>
  <si>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</si>
  <si>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</si>
  <si>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</si>
  <si>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</si>
  <si>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</si>
  <si>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</si>
  <si>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</si>
  <si>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</si>
  <si>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</si>
  <si>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</si>
  <si>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</si>
  <si>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</si>
  <si>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</si>
  <si>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</si>
  <si>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</si>
  <si>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</si>
  <si>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</si>
  <si>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</si>
  <si>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</si>
  <si>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</si>
  <si>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</si>
  <si>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</si>
  <si>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</si>
  <si>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</si>
  <si>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</si>
  <si>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</si>
  <si>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</si>
  <si>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</si>
  <si>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</si>
  <si>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</si>
  <si>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</si>
  <si>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</si>
  <si>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</si>
  <si>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</si>
  <si>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</si>
  <si>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</si>
  <si>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</si>
  <si>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</si>
  <si>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</si>
  <si>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</si>
  <si>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</si>
  <si>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</si>
  <si>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</si>
  <si>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</si>
  <si>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</si>
  <si>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</si>
  <si>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</si>
  <si>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</si>
  <si>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</si>
  <si>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</si>
  <si>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</si>
  <si>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</si>
  <si>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</si>
  <si>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</si>
  <si>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</si>
  <si>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</si>
  <si>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</si>
  <si>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</si>
  <si>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</si>
  <si>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</si>
  <si>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</si>
  <si>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</si>
  <si>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</si>
  <si>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</si>
  <si>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</si>
  <si>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</si>
  <si>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</si>
  <si>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</si>
  <si>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</si>
  <si>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</si>
  <si>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</si>
  <si>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</si>
  <si>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</si>
  <si>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</si>
  <si>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</si>
  <si>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</si>
  <si>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</si>
  <si>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</si>
  <si>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</si>
  <si>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</si>
  <si>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</si>
  <si>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</si>
  <si>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</si>
  <si>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</si>
  <si>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</si>
  <si>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</si>
  <si>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</si>
  <si>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</si>
  <si>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</si>
  <si>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</si>
  <si>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</si>
  <si>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</si>
  <si>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</si>
  <si>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</si>
  <si>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</si>
  <si>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</si>
  <si>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</si>
  <si>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</si>
  <si>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</si>
  <si>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</si>
  <si>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</si>
  <si>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</si>
  <si>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</si>
  <si>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</si>
  <si>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</si>
  <si>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</si>
  <si>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</si>
  <si>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</si>
  <si>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</si>
  <si>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</si>
  <si>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</si>
  <si>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</si>
  <si>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</si>
  <si>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</si>
  <si>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</si>
  <si>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</si>
  <si>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</si>
  <si>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</si>
  <si>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</si>
  <si>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</si>
  <si>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</si>
  <si>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</si>
  <si>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</si>
  <si>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</si>
  <si>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</si>
  <si>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</si>
  <si>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</si>
  <si>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</si>
  <si>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</si>
  <si>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</si>
  <si>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</si>
  <si>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</si>
  <si>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</si>
  <si>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</si>
  <si>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</si>
  <si>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</si>
  <si>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</si>
  <si>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</si>
  <si>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</si>
  <si>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</si>
  <si>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</si>
  <si>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</si>
  <si>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</si>
  <si>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</si>
  <si>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</si>
  <si>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</si>
  <si>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</si>
  <si>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</si>
  <si>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</si>
  <si>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</si>
  <si>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</si>
  <si>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</si>
  <si>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</si>
  <si>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</si>
  <si>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</si>
  <si>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</si>
  <si>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</si>
  <si>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</si>
  <si>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</si>
  <si>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</si>
  <si>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</si>
  <si>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</si>
  <si>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</si>
  <si>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</si>
  <si>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</si>
  <si>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</si>
  <si>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</si>
  <si>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</si>
  <si>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</si>
  <si>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</si>
  <si>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</si>
  <si>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</si>
  <si>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</si>
  <si>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</si>
  <si>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</si>
  <si>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</si>
  <si>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</si>
  <si>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</si>
  <si>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</si>
  <si>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</si>
  <si>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</si>
  <si>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</si>
  <si>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</si>
  <si>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</si>
  <si>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</si>
  <si>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</si>
  <si>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</si>
  <si>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</si>
  <si>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</si>
  <si>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</si>
  <si>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</si>
  <si>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</si>
  <si>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</si>
  <si>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</si>
  <si>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</si>
  <si>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</si>
  <si>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</si>
  <si>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</si>
  <si>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</si>
  <si>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</si>
  <si>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</si>
  <si>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</si>
  <si>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</si>
  <si>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</si>
  <si>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</si>
  <si>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</si>
  <si>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</si>
  <si>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</si>
  <si>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</si>
  <si>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</si>
  <si>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</si>
  <si>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</si>
  <si>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</si>
  <si>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</si>
  <si>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</si>
  <si>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</si>
  <si>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</si>
  <si>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</si>
  <si>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</si>
  <si>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</si>
  <si>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</si>
  <si>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</si>
  <si>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</si>
  <si>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</si>
  <si>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</si>
  <si>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</si>
  <si>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</si>
  <si>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</si>
  <si>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</si>
  <si>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</si>
  <si>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</si>
  <si>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</si>
  <si>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</si>
  <si>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</si>
  <si>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</si>
  <si>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</si>
  <si>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</si>
  <si>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</si>
  <si>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</si>
  <si>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</si>
  <si>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</si>
  <si>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</si>
  <si>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</si>
  <si>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</si>
  <si>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</si>
  <si>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</si>
  <si>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</si>
  <si>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</si>
  <si>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</si>
  <si>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</si>
  <si>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</si>
  <si>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</si>
  <si>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</si>
  <si>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</si>
  <si>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</si>
  <si>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</si>
  <si>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</si>
  <si>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</si>
  <si>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</si>
  <si>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</si>
  <si>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</si>
  <si>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</si>
  <si>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</si>
  <si>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</si>
  <si>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</si>
  <si>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</si>
  <si>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</si>
  <si>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</si>
  <si>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</si>
  <si>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</si>
  <si>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</si>
  <si>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</si>
  <si>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</si>
  <si>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</si>
  <si>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</si>
  <si>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</si>
  <si>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</si>
  <si>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</si>
  <si>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</si>
  <si>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</si>
  <si>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</si>
  <si>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</si>
  <si>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</si>
  <si>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</si>
  <si>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</si>
  <si>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</si>
  <si>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</si>
  <si>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</si>
  <si>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</si>
  <si>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</si>
  <si>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</si>
  <si>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</si>
  <si>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</si>
  <si>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</si>
  <si>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</si>
  <si>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</si>
  <si>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</si>
  <si>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</si>
  <si>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</si>
  <si>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</si>
  <si>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</si>
  <si>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</si>
  <si>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</si>
  <si>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</si>
  <si>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</si>
  <si>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</si>
  <si>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</si>
  <si>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</si>
  <si>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</si>
  <si>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</si>
  <si>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</si>
  <si>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</si>
  <si>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</si>
  <si>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</si>
  <si>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</si>
  <si>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</si>
  <si>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</si>
  <si>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</si>
  <si>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</si>
  <si>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</si>
  <si>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</si>
  <si>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</si>
  <si>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</si>
  <si>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</si>
  <si>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</si>
  <si>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</si>
  <si>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TT-20251112-01466- NO NEW PCM</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</si>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</sst>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310.91836562500248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45973.866791550929</v>
      </c>
      <c r="H3" s="111"/>
      <c r="I3" s="109"/>
      <c r="J3" s="109"/>
      <c r="K3" s="113"/>
      <c r="L3" s="114" t="str">
        <f>IFERROR(VLOOKUP(#REF!,DB!A:I,9,0),"")</f>
        <v/>
      </c>
    </row>
    <row r="4" spans="1:15" ht="15" customHeight="1">
      <c r="A4" s="108"/>
      <c r="B4" s="109" t="str">
        <f>IFERROR(VLOOKUP(D4,DB!A:K,11,0),"")</f>
        <v/>
      </c>
      <c r="C4" s="109"/>
      <c r="D4" s="109"/>
      <c r="E4" s="110"/>
      <c r="F4" s="111"/>
      <c r="G4" s="112">
        <f t="shared" ca="1" si="0"/>
        <v>45973.866791550929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45973.866791550929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45973.866791550929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45973.866791550929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45973.866791550929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45973.866791550929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45973.866791550929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45973.866791550929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45973.866791550929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45973.866791550929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45973.866791550929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45973.866791550929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45973.866791550929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45973.866791550929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45973.866791550929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45973.866791550929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45973.866791550929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45973.866791550929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45973.866791550929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45973.866791550929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45973.866791550929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45973.866791550929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45973.866791550929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45973.866791550929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45973.866791550929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45973.866791550929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45973.866791550929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45973.866791550929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45973.866791550929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45973.866791550929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45973.866791550929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45973.866791550929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45973.866791550929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45973.866791550929</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45973.866791550929</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45973.866791550929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45973.866791550929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45973.866791550929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45973.866791550929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45973.866791550929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45973.866791550929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45973.866791550929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45973.866791550929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45973.866791550929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45973.866791550929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45973.866791550929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45973.866791550929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45973.866791550929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45973.866791550929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45973.866791550929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45973.866791550929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45973.866791550929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45973.866791550929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45973.866791550929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45973.866791550929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45973.866791550929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45973.866791550929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45973.866791550929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45973.866791550929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45973.866791550929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45973.866791550929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45973.866791550929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45973.866791550929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45973.866791550929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45973.866791550929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45973.866791550929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45973.866791550929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45973.866791550929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45973.866791550929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45973.866791550929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45973.866791550929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45973.866791550929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45973.866791550929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45973.866791550929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45973.866791550929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45973.866791550929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45973.866791550929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45973.866791550929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45973.866791550929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45973.866791550929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45973.866791550929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45973.866791550929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45973.866791550929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45973.866791550929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45973.866791550929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45973.866791550929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45973.866791550929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45973.866791550929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45973.866791550929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45973.866791550929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45973.866791550929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45973.866791550929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45973.866791550929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45973.866791550929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45973.866791550929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45973.866791550929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45973.866791550929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45973.866791550929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45973.866791550929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45973.866791550929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45973.866791550929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45973.866791550929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45973.866791550929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45973.866791550929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45973.866791550929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45973.866791550929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45973.866791550929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45973.866791550929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45973.866791550929</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45973.866791550929</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45973.866791550929</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45973.866791550929</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45973.866791550929</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45973.866791550929</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45973.866791550929</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148.86695358796715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45973.866791550929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45973.866791550929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45973.866791550929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45973.866791550929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45973.866791550929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45973.866791550929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45973.866791550929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45973.866791550929</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45973.866791550929</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45973.866791550929</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45973.866791550929</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45973.866791550929</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45973.866791550929</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45973.866791550929</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45973.866791550929</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45973.866791550929</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45973.866791550929</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45973.866791550929</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45973.866791550929</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45973.866791550929</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45973.866791550929</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45973.866791550929</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45973.866791550929</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45973.866791550929</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45973.866791550929</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45973.866791550929</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45973.866791550929</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45973.866791550929</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45973.866791550929</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45973.866791550929</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45973.866791550929</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45973.866791550929</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45973.866791550929</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45973.866791550929</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45973.866791550929</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45973.866791550929</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45973.866791550929</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45973.866791550929</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45973.866791550929</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45973.866791550929</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45973.866791550929</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45973.866791550929</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45973.866791550929</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45973.866791550929</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45973.866791550929</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45973.866791550929</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45973.866791550929</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45973.866791550929</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45973.866791550929</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45973.866791550929</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45973.866791550929</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45973.866791550929</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45973.866791550929</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45973.866791550929</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45973.866791550929</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45973.866791550929</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45973.866791550929</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45973.866791550929</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45973.866791550929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45973.866791550929</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45973.866791550929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45973.866791550929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45973.866791550929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45973.866791550929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45973.866791550929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45973.866791550929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45973.866791550929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45973.866791550929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45973.866791550929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45973.866791550929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45973.866791550929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45973.866791550929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45973.866791550929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45973.866791550929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45973.866791550929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45973.866791550929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45973.866791550929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45973.866791550929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45973.866791550929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45973.866791550929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45973.866791550929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45973.866791550929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45973.866791550929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45973.866791550929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45973.866791550929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45973.866791550929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45973.866791550929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45973.866791550929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45973.866791550929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45973.866791550929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45973.866791550929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45973.866791550929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45973.866791550929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45973.866791550929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45973.866791550929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45973.866791550929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45973.866791550929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45973.866791550929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45973.866791550929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45973.866791550929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45973.866791550929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45973.866791550929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45973.866791550929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45973.866791550929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45973.866791550929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45973.866791550929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45973.866791550929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45973.866791550929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45973.866791550929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45973.866791550929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45973.866791550929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45973.866791550929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45973.866791550929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45973.866791550929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45973.866791550929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45973.866791550929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45973.866791550929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45973.866791550929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45973.866791550929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45973.866791550929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45973.866791550929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45973.866791550929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45973.866791550929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45973.866791550929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45973.866791550929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45973.866791550929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45973.866791550929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45973.866791550929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45973.866791550929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45973.866791550929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45973.866791550929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45973.866791550929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45973.866791550929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45973.866791550929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45973.866791550929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45973.866791550929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45973.866791550929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45973.866791550929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45973.866791550929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45973.866791550929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45973.866791550929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45973.866791550929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45973.866791550929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45973.866791550929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45973.866791550929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45973.866791550929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45973.866791550929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45973.866791550929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45973.866791550929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45973.866791550929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45973.866791550929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45973.866791550929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45973.866791550929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45973.866791550929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45973.866791550929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45973.866791550929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45973.866791550929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45973.866791550929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45973.866791550929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45973.866791550929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45973.866791550929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45973.866791550929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45973.866791550929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45973.866791550929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45973.866791550929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45973.866791550929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45973.866791550929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45973.866791550929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45973.866791550929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45973.866791550929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45973.866791550929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45973.866791550929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45973.866791550929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45973.866791550929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45973.866791550929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45973.866791550929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45973.866791550929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45973.866791550929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45973.866791550929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45973.866791550929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45973.866791550929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45973.866791550929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45973.866791550929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45973.866791550929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45973.866791550929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45973.866791550929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45973.866791550929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45973.866791550929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45973.866791550929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45973.866791550929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45973.866791550929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45973.866791550929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45973.866791550929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45973.866791550929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45973.866791550929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45973.866791550929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45973.866791550929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45973.866791550929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45973.866791550929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45973.866791550929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45973.866791550929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45973.866791550929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45973.866791550929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45973.866791550929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45973.866791550929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45973.866791550929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45973.866791550929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45973.866791550929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45973.866791550929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45973.866791550929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45973.866791550929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45973.866791550929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45973.866791550929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45973.866791550929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45973.866791550929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45973.866791550929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45973.866791550929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45973.866791550929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45973.866791550929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45973.866791550929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45973.866791550929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45973.866791550929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45973.866791550929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45973.866791550929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45973.866791550929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45973.866791550929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45973.866791550929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45973.866791550929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45973.866791550929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45973.866791550929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45973.866791550929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45973.866791550929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45973.866791550929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45973.866791550929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45973.866791550929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45973.866791550929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45973.866791550929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45973.866791550929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45973.866791550929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45973.866791550929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45973.866791550929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45973.866791550929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45973.866791550929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45973.866791550929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45973.866791550929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45973.866791550929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45973.866791550929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45973.866791550929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45973.866791550929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45973.866791550929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45973.866791550929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45973.866791550929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45973.866791550929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45973.866791550929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45973.866791550929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45973.866791550929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45973.866791550929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45973.866791550929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45973.866791550929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45973.866791550929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45973.866791550929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45973.866791550929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45973.866791550929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45973.866791550929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45973.866791550929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45973.866791550929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45973.866791550929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45973.866791550929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45973.866791550929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45973.866791550929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45973.866791550929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45973.866791550929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45973.866791550929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45973.866791550929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45973.866791550929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45973.866791550929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45973.866791550929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45973.866791550929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45973.866791550929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45973.866791550929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45973.866791550929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45973.866791550929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45973.866791550929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45973.866791550929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45973.866791550929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45973.866791550929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45973.866791550929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45973.866791550929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45973.866791550929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45973.866791550929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45973.866791550929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45973.866791550929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45973.866791550929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45973.866791550929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45973.866791550929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45973.866791550929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45973.866791550929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45973.866791550929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45973.866791550929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45973.866791550929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45973.866791550929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45973.866791550929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45973.866791550929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45973.866791550929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45973.866791550929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45973.866791550929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45973.866791550929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45973.866791550929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45973.866791550929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45973.866791550929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45973.866791550929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45973.866791550929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45973.866791550929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45973.866791550929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45973.866791550929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45973.866791550929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45973.866791550929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45973.866791550929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45973.866791550929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45973.866791550929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45973.866791550929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45973.866791550929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45973.866791550929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45973.866791550929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45973.866791550929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45973.866791550929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45973.866791550929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45973.866791550929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45973.866791550929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45973.866791550929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45973.866791550929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45973.866791550929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45973.866791550929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45973.866791550929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45973.866791550929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45973.866791550929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45973.866791550929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45973.866791550929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45973.866791550929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45973.866791550929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45973.866791550929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45973.866791550929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45973.866791550929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45973.866791550929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45973.866791550929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45973.866791550929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45973.866791550929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45973.866791550929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45973.866791550929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45973.866791550929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45973.866791550929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45973.866791550929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45973.866791550929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45973.866791550929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45973.866791550929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45973.866791550929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45973.866791550929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45973.866791550929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45973.866791550929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45973.866791550929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45973.866791550929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45973.866791550929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45973.866791550929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45973.866791550929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45973.866791550929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45973.866791550929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45973.866791550929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45973.866791550929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45973.866791550929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45973.866791550929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45973.866791550929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45973.866791550929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45973.866791550929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45973.866791550929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45973.866791550929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45973.866791550929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45973.866791550929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45973.866791550929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45973.866791550929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45973.866791550929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45973.866791550929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45973.866791550929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45973.866791550929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45973.866791550929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45973.866791550929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45973.866791550929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45973.866791550929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45973.866791550929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45973.866791550929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45973.866791550929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45973.866791550929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45973.866791550929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45973.866791550929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45973.866791550929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45973.866791550929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45973.866791550929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45973.866791550929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45973.866791550929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45973.866791550929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45973.866791550929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45973.866791550929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45973.866791550929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45973.866791550929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45973.866791550929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45973.866791550929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45973.866791550929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45973.866791550929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45973.866791550929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45973.866791550929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45973.866791550929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45973.866791550929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45973.866791550929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45973.866791550929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45973.866791550929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45973.866791550929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45973.866791550929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45973.866791550929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45973.866791550929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45973.866791550929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45973.866791550929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45973.866791550929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45973.866791550929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45973.866791550929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45973.866791550929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45973.866791550929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45973.866791550929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45973.866791550929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45973.866791550929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45973.866791550929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45973.866791550929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45973.866791550929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45973.866791550929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45973.866791550929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45973.866791550929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45973.866791550929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45973.866791550929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45973.866791550929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45973.866791550929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45973.866791550929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45973.866791550929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45973.866791550929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45973.866791550929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45973.866791550929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45973.866791550929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45973.866791550929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45973.866791550929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45973.866791550929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45973.866791550929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45973.866791550929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45973.866791550929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45973.866791550929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45973.866791550929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45973.866791550929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45973.866791550929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45973.866791550929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45973.866791550929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45973.866791550929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45973.866791550929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45973.866791550929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45973.866791550929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45973.866791550929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45973.866791550929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45973.866791550929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45973.866791550929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45973.866791550929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45973.866791550929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45973.866791550929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45973.866791550929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45973.866791550929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45973.866791550929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45973.866791550929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45973.866791550929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45973.866791550929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45973.866791550929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45973.866791550929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45973.866791550929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45973.866791550929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45973.866791550929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45973.866791550929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45973.866791550929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45973.866791550929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45973.866791550929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45973.866791550929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45973.866791550929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45973.866791550929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45973.866791550929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45973.866791550929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45973.866791550929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45973.866791550929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45973.866791550929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45973.866791550929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45973.866791550929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45973.866791550929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45973.866791550929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45973.866791550929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45973.866791550929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45973.866791550929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45973.866791550929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45973.866791550929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45973.866791550929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45973.866791550929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45973.866791550929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45973.866791550929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45973.866791550929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45973.866791550929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45973.866791550929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45973.866791550929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45973.866791550929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45973.866791550929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45973.866791550929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45973.866791550929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45973.866791550929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45973.866791550929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45973.866791550929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45973.866791550929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45973.866791550929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45973.866791550929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45973.866791550929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45973.866791550929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45973.866791550929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45973.866791550929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45973.866791550929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45973.866791550929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45973.866791550929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45973.866791550929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45973.866791550929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45973.866791550929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45973.866791550929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45973.866791550929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45973.866791550929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45973.866791550929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45973.866791550929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45973.866791550929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45973.866791550929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45973.866791550929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45973.866791550929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45973.866791550929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45973.866791550929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45973.866791550929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45973.866791550929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45973.866791550929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45973.866791550929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45973.866791550929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45973.866791550929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45973.866791550929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45973.866791550929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45973.866791550929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45973.866791550929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45973.866791550929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45973.866791550929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45973.866791550929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45973.866791550929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45973.866791550929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45973.866791550929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45973.866791550929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45973.866791550929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45973.866791550929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45973.866791550929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45973.866791550929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45973.866791550929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45973.866791550929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45973.866791550929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45973.866791550929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45973.866791550929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45973.866791550929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45973.866791550929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45973.866791550929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45973.866791550929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45973.866791550929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45973.866791550929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45973.866791550929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45973.866791550929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45973.866791550929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45973.866791550929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45973.866791550929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45973.866791550929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45973.866791550929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45973.866791550929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45973.866791550929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45973.866791550929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45973.866791550929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45973.866791550929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45973.866791550929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45973.866791550929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45973.866791550929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45973.866791550929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45973.866791550929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45973.866791550929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45973.866791550929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45973.866791550929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45973.866791550929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45973.866791550929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45973.866791550929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45973.866791550929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45973.866791550929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45973.866791550929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45973.866791550929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45973.866791550929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45973.866791550929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45973.866791550929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45973.866791550929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45973.866791550929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45973.866791550929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45973.866791550929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45973.866791550929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45973.866791550929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45973.866791550929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45973.866791550929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45973.866791550929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45973.866791550929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45973.866791550929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45973.866791550929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45973.866791550929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45973.866791550929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45973.866791550929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45973.866791550929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45973.866791550929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45973.866791550929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45973.866791550929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45973.866791550929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45973.866791550929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45973.866791550929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45973.866791550929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45973.866791550929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45973.866791550929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45973.866791550929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45973.866791550929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45973.866791550929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45973.866791550929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45973.866791550929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45973.866791550929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45973.866791550929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45973.866791550929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45973.866791550929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45973.866791550929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45973.866791550929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45973.866791550929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45973.866791550929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45973.866791550929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45973.866791550929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45973.866791550929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45973.866791550929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45973.866791550929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45973.866791550929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45973.866791550929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45973.866791550929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45973.866791550929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45973.866791550929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45973.866791550929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45973.866791550929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45973.866791550929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45973.866791550929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45973.866791550929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45973.866791550929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45973.866791550929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45973.866791550929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45973.866791550929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45973.866791550929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45973.866791550929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45973.866791550929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45973.866791550929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45973.866791550929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45973.866791550929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45973.866791550929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45973.866791550929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45973.866791550929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45973.866791550929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45973.866791550929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45973.866791550929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45973.866791550929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45973.866791550929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45973.866791550929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45973.866791550929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45973.866791550929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45973.866791550929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45973.866791550929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45973.866791550929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45973.866791550929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45973.866791550929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45973.866791550929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45973.866791550929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45973.866791550929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45973.866791550929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45973.866791550929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45973.866791550929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45973.866791550929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45973.866791550929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45973.866791550929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45973.866791550929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45973.866791550929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45973.866791550929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45973.866791550929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45973.866791550929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45973.866791550929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45973.866791550929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45973.866791550929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45973.866791550929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45973.866791550929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45973.866791550929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45973.866791550929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45973.866791550929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45973.866791550929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45973.866791550929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45973.866791550929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45973.866791550929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45973.866791550929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45973.866791550929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45973.866791550929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45973.866791550929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45973.866791550929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45973.866791550929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45973.866791550929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45973.866791550929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45973.866791550929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45973.866791550929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45973.866791550929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45973.866791550929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45973.866791550929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45973.866791550929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45973.866791550929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45973.866791550929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45973.866791550929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45973.866791550929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45973.866791550929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45973.866791550929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45973.866791550929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45973.866791550929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45973.866791550929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45973.866791550929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45973.866791550929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45973.866791550929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45973.866791550929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45973.866791550929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45973.866791550929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45973.866791550929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45973.866791550929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45973.866791550929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45973.866791550929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45973.866791550929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45973.866791550929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45973.866791550929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45973.866791550929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45973.866791550929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45973.866791550929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45973.866791550929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45973.866791550929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45973.866791550929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45973.866791550929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45973.866791550929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45973.866791550929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45973.866791550929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45973.866791550929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45973.866791550929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45973.866791550929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45973.866791550929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45973.866791550929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45973.866791550929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45973.866791550929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45973.866791550929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45973.866791550929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45973.866791550929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45973.866791550929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45973.866791550929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45973.866791550929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45973.866791550929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45973.866791550929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45973.866791550929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45973.866791550929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45973.866791550929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45973.866791550929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45973.866791550929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45973.866791550929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45973.866791550929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45973.866791550929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45973.866791550929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45973.866791550929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45973.866791550929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45973.866791550929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45973.866791550929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45973.866791550929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45973.866791550929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45973.866791550929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45973.866791550929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45973.866791550929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45973.866791550929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45973.866791550929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45973.866791550929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45973.866791550929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45973.866791550929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45973.866791550929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45973.866791550929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45973.866791550929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45973.866791550929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45973.866791550929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45973.866791550929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45973.866791550929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45973.866791550929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45973.866791550929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45973.866791550929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45973.866791550929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45973.866791550929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45973.866791550929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45973.866791550929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45973.866791550929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45973.866791550929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45973.866791550929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45973.866791550929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45973.866791550929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45973.866791550929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45973.866791550929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45973.866791550929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45973.866791550929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45973.866791550929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45973.866791550929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45973.866791550929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45973.866791550929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45973.866791550929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45973.866791550929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45973.866791550929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45973.866791550929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45973.866791550929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45973.866791550929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45973.866791550929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45973.866791550929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45973.866791550929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45973.866791550929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45973.866791550929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45973.866791550929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45973.866791550929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45973.866791550929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45973.866791550929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45973.866791550929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45973.866791550929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45973.866791550929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45973.866791550929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45973.866791550929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45973.866791550929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45973.866791550929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45973.866791550929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45973.866791550929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45973.866791550929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45973.866791550929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45973.866791550929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45973.866791550929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45973.866791550929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45973.866791550929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45973.866791550929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45973.866791550929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45973.866791550929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45973.866791550929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45973.866791550929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45973.866791550929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45973.866791550929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45973.866791550929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45973.866791550929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45973.866791550929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45973.866791550929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45973.866791550929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45973.866791550929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45973.866791550929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45973.866791550929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45973.866791550929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45973.866791550929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45973.866791550929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45973.866791550929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45973.866791550929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45973.866791550929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45973.866791550929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45973.866791550929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45973.866791550929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45973.866791550929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45973.866791550929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45973.866791550929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45973.866791550929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45973.866791550929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45973.866791550929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45973.866791550929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45973.866791550929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45973.866791550929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45973.866791550929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45973.866791550929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45973.866791550929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45973.866791550929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45973.866791550929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45973.866791550929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45973.866791550929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45973.866791550929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45973.866791550929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45973.866791550929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45973.866791550929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45973.866791550929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45973.866791550929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45973.866791550929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45973.866791550929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45973.866791550929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45973.866791550929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45973.866791550929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45973.866791550929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45973.866791550929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45973.866791550929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45973.866791550929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45973.866791550929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45973.866791550929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45973.866791550929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45973.866791550929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45973.866791550929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45973.866791550929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45973.866791550929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45973.866791550929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45973.866791550929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45973.866791550929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45973.866791550929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45973.866791550929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45973.866791550929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45973.866791550929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45973.866791550929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45973.866791550929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45973.866791550929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45973.866791550929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45973.866791550929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45973.866791550929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45973.866791550929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45973.866791550929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45973.866791550929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45973.866791550929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45973.866791550929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45973.866791550929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45973.866791550929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45973.866791550929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45973.866791550929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45973.866791550929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45973.866791550929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45973.866791550929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45973.866791550929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45973.866791550929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45973.866791550929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45973.866791550929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45973.866791550929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45973.866791550929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45973.866791550929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45973.866791550929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45973.866791550929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45973.866791550929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45973.866791550929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45973.866791550929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45973.866791550929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45973.866791550929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45973.866791550929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45973.866791550929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45973.866791550929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45973.866791550929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45973.866791550929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45973.866791550929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45973.866791550929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45973.866791550929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45973.866791550929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45973.866791550929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45973.866791550929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45973.866791550929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45973.866791550929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45973.866791550929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45973.866791550929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45973.866791550929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45973.866791550929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45973.866791550929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45973.866791550929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45973.866791550929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45973.866791550929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45973.866791550929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45973.866791550929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45973.866791550929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45973.866791550929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45973.866791550929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45973.866791550929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45973.866791550929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45973.866791550929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45973.866791550929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45973.866791550929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45973.866791550929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45973.866791550929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45973.866791550929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45973.866791550929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45973.866791550929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45973.866791550929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45973.866791550929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45973.866791550929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45973.866791550929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45973.866791550929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45973.866791550929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45973.866791550929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45973.866791550929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45973.866791550929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45973.866791550929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45973.866791550929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45973.866791550929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45973.866791550929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45973.866791550929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45973.866791550929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45973.866791550929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45973.866791550929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45973.866791550929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45973.866791550929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45973.866791550929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45973.866791550929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45973.866791550929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45973.866791550929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45973.866791550929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45973.866791550929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45973.866791550929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45973.866791550929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45973.866791550929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45973.866791550929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45973.866791550929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45973.866791550929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45973.866791550929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45973.866791550929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45973.866791550929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45973.866791550929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45973.866791550929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45973.866791550929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45973.866791550929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45973.866791550929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45973.866791550929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45973.866791550929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45973.866791550929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45973.866791550929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45973.866791550929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45973.866791550929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45973.866791550929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45973.866791550929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45973.866791550929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45973.866791550929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45973.866791550929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45973.866791550929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45973.866791550929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45973.866791550929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45973.866791550929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45973.866791550929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45973.866791550929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45973.866791550929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45973.866791550929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45973.866791550929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45973.866791550929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45973.866791550929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45973.866791550929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45973.866791550929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45973.866791550929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45973.866791550929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45973.866791550929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45973.866791550929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45973.866791550929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45973.866791550929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45973.866791550929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45973.866791550929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45973.866791550929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45973.866791550929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45973.866791550929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45973.866791550929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45973.866791550929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45973.866791550929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45973.866791550929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45973.866791550929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45973.866791550929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45973.866791550929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45973.866791550929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45973.866791550929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45973.866791550929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45973.866791550929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45973.866791550929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45973.866791550929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45973.866791550929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45973.866791550929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45973.866791550929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45973.866791550929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45973.866791550929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45973.866791550929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45973.866791550929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45973.866791550929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45973.866791550929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45973.866791550929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45973.866791550929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45973.866791550929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45973.866791550929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45973.866791550929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45973.866791550929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45973.866791550929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45973.866791550929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45973.866791550929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45973.866791550929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45973.866791550929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45973.866791550929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45973.866791550929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45973.866791550929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45973.866791550929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45973.866791550929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45973.866791550929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45973.866791550929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45973.866791550929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45973.866791550929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45973.866791550929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45973.866791550929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270.38607395833242</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45973.866791550929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45973.866791550929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45973.866791550929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45973.866791550929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45973.866791550929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45973.866791550929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45973.866791550929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45973.866791550929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45973.866791550929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45973.866791550929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45973.866791550929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45973.866791550929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45973.866791550929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45973.866791550929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45973.866791550929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45973.866791550929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45973.866791550929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45973.866791550929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45973.866791550929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45973.866791550929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45973.866791550929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45973.866791550929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45973.866791550929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45973.866791550929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45973.866791550929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45973.866791550929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45973.866791550929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45973.866791550929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45973.866791550929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45973.866791550929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45973.866791550929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45973.866791550929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45973.866791550929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45973.866791550929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45973.866791550929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45973.866791550929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45973.866791550929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45973.866791550929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45973.866791550929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45973.866791550929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45973.866791550929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45973.866791550929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45973.866791550929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45973.866791550929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45973.866791550929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45973.866791550929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45973.866791550929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45973.866791550929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45973.866791550929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45973.866791550929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45973.866791550929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45973.866791550929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45973.866791550929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45973.866791550929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45973.866791550929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45973.866791550929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45973.866791550929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45973.866791550929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45973.866791550929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45973.866791550929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45973.866791550929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45973.866791550929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45973.866791550929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45973.866791550929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45973.866791550929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45973.866791550929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45973.866791550929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45973.866791550929</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tabSelected="1" workbookViewId="0">
      <selection activeCell="K7" sqref="K7"/>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82.034731365740299</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47.677914236111974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25.205680439816206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39116</v>
      </c>
      <c r="L7" s="124" t="str">
        <f>IFERROR(VLOOKUP(D7,DB!A:I,9,0),"")</f>
        <v>Latis</v>
      </c>
    </row>
    <row r="8" spans="1:13">
      <c r="A8" s="124"/>
      <c r="B8" s="124" t="str">
        <f>IFERROR(VLOOKUP(D8,DB!A:K,11,0),"")</f>
        <v/>
      </c>
      <c r="C8" s="124"/>
      <c r="D8" s="124"/>
      <c r="E8" s="124"/>
      <c r="F8" s="124"/>
      <c r="G8" s="126">
        <f t="shared" ca="1" si="1"/>
        <v>45973.866791550929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45973.866791550929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45973.866791550929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45973.866791550929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45973.866791550929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45973.866791550929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45973.866791550929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45973.866791550929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45973.866791550929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45973.866791550929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45973.866791550929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45973.866791550929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45973.866791550929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45973.866791550929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45973.866791550929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45973.866791550929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45973.866791550929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45973.866791550929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45973.866791550929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45973.866791550929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45973.866791550929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45973.866791550929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45973.866791550929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45973.866791550929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45973.866791550929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45973.866791550929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45973.866791550929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45973.866791550929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45973.866791550929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45973.866791550929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45973.866791550929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45973.866791550929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45973.866791550929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45973.866791550929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45973.866791550929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45973.866791550929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45973.866791550929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45973.866791550929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45973.866791550929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45973.866791550929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45973.866791550929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45973.866791550929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45973.866791550929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45973.866791550929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45973.866791550929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45973.866791550929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45973.866791550929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45973.866791550929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45973.866791550929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45973.866791550929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45973.866791550929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45973.866791550929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45973.866791550929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45973.866791550929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45973.866791550929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45973.866791550929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45973.866791550929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45973.866791550929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45973.866791550929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45973.866791550929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45973.866791550929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45973.866791550929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45973.866791550929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45973.866791550929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45973.866791550929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45973.866791550929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45973.866791550929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45973.866791550929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45973.866791550929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45973.866791550929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45973.866791550929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45973.866791550929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45973.866791550929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45973.866791550929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45973.866791550929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45973.866791550929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45973.866791550929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45973.866791550929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45973.866791550929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45973.866791550929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45973.866791550929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45973.866791550929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45973.866791550929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45973.866791550929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45973.866791550929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45973.866791550929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45973.866791550929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45973.866791550929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45973.866791550929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45973.866791550929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45973.866791550929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45973.866791550929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45973.866791550929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45973.866791550929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45973.866791550929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45973.866791550929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45973.866791550929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45973.866791550929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45973.866791550929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45973.866791550929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45973.866791550929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45973.866791550929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45973.866791550929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45973.866791550929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45973.866791550929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45973.866791550929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45973.866791550929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45973.866791550929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45973.866791550929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45973.866791550929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45973.866791550929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45973.866791550929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45973.866791550929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45973.866791550929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45973.866791550929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45973.866791550929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45973.866791550929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45973.866791550929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45973.866791550929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45973.866791550929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45973.866791550929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45973.866791550929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45973.866791550929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45973.866791550929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45973.866791550929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45973.866791550929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45973.866791550929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45973.866791550929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45973.866791550929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45973.866791550929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45973.866791550929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45973.866791550929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45973.866791550929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45973.866791550929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45973.866791550929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45973.866791550929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45973.866791550929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45973.866791550929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45973.866791550929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45973.866791550929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45973.866791550929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45973.866791550929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45973.866791550929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45973.866791550929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45973.866791550929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45973.866791550929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45973.866791550929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45973.866791550929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45973.866791550929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45973.866791550929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45973.866791550929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45973.866791550929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45973.866791550929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45973.866791550929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45973.866791550929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45973.866791550929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45973.866791550929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45973.866791550929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45973.866791550929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45973.866791550929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45973.866791550929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45973.866791550929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45973.866791550929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45973.866791550929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45973.866791550929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45973.866791550929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45973.866791550929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45973.866791550929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45973.866791550929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45973.866791550929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45973.866791550929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45973.866791550929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45973.866791550929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45973.866791550929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45973.866791550929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45973.866791550929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45973.866791550929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45973.866791550929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45973.866791550929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45973.866791550929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45973.866791550929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45973.866791550929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45973.866791550929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45973.866791550929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45973.866791550929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45973.866791550929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45973.866791550929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45973.866791550929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45973.866791550929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45973.866791550929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45973.866791550929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45973.866791550929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45973.866791550929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45973.866791550929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45973.866791550929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45973.866791550929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45973.866791550929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45973.866791550929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45973.866791550929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45973.866791550929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45973.866791550929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45973.866791550929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45973.866791550929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45973.866791550929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45973.866791550929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45973.866791550929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45973.866791550929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45973.866791550929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45973.866791550929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45973.866791550929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45973.866791550929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45973.866791550929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45973.866791550929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45973.866791550929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45973.866791550929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45973.866791550929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45973.866791550929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45973.866791550929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45973.866791550929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45973.866791550929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45973.866791550929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45973.866791550929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45973.866791550929</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39118</v>
      </c>
      <c r="B2" s="141" t="str">
        <f>IFERROR(VLOOKUP(D2,DB!A:K,11,0),"")</f>
        <v>R6</v>
      </c>
      <c r="C2" s="142">
        <v>1</v>
      </c>
      <c r="D2" s="141" t="s">
        <v>30913</v>
      </c>
      <c r="E2" s="124" t="s">
        <v>39021</v>
      </c>
      <c r="F2" s="156">
        <v>45973.331250000003</v>
      </c>
      <c r="G2" s="105">
        <f t="shared" ref="G2:G50" ca="1" si="0">IFERROR(NOW()-F2,"-")</f>
        <v>0.53554155092569999</v>
      </c>
      <c r="H2" s="143">
        <v>45973.190428240741</v>
      </c>
      <c r="I2" s="141" t="str">
        <f>IFERROR(VLOOKUP(D2,DB!A:F,6,0),"")</f>
        <v>SCECO</v>
      </c>
      <c r="J2" s="141" t="str">
        <f>IFERROR(VLOOKUP(D2,DB!A:G,7,0),"")</f>
        <v>Good</v>
      </c>
      <c r="K2" s="144" t="s">
        <v>39119</v>
      </c>
      <c r="L2" s="145" t="str">
        <f>IFERROR(VLOOKUP(D2,DB!A:I,9,0),"")</f>
        <v>Latis</v>
      </c>
    </row>
    <row r="3" spans="1:16382" ht="31.5" customHeight="1">
      <c r="A3" s="140"/>
      <c r="B3" s="141" t="str">
        <f>IFERROR(VLOOKUP(D3,DB!A:K,11,0),"")</f>
        <v/>
      </c>
      <c r="C3" s="142"/>
      <c r="D3" s="141"/>
      <c r="E3" s="124"/>
      <c r="F3" s="143"/>
      <c r="G3" s="105">
        <f t="shared" ca="1" si="0"/>
        <v>45973.866791550929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45973.866791550929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45973.866791550929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45973.866791550929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45973.866791550929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45973.866791550929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45973.866791550929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45973.866791550929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45973.866791550929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45973.866791550929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45973.866791550929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45973.866791550929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45973.866791550929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45973.866791550929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45973.866791550929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45973.866791550929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45973.866791550929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45973.866791550929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45973.866791550929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45973.866791550929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45973.866791550929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45973.866791550929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45973.866791550929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45973.866791550929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45973.866791550929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45973.866791550929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45973.866791550929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45973.866791550929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45973.866791550929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45973.866791550929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45973.866791550929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45973.866791550929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45973.866791550929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45973.866791550929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45973.866791550929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45973.866791550929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45973.866791550929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45973.866791550929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45973.866791550929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45973.866791550929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45973.866791550929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45973.866791550929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45973.866791550929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45973.866791550929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45973.866791550929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45973.866791550929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45973.866791550929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45973.866791550929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45973.866791550929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45973.866791550929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45973.866791550929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45973.866791550929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45973.866791550929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45973.866791550929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45973.866791550929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45973.866791550929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45973.866791550929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45973.866791550929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45973.866791550929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45973.866791550929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45973.866791550929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45973.866791550929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45973.866791550929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45973.866791550929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45973.866791550929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45973.866791550929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45973.866791550929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45973.866791550929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45973.866791550929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45973.866791550929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45973.866791550929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45973.866791550929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45973.866791550929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45973.866791550929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45973.866791550929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45973.866791550929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45973.866791550929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45973.866791550929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45973.866791550929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45973.866791550929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45973.866791550929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45973.866791550929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45973.866791550929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45973.866791550929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45973.866791550929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45973.866791550929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45973.866791550929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45973.866791550929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45973.866791550929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45973.866791550929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45973.866791550929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45973.866791550929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45973.866791550929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45973.866791550929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45973.866791550929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45973.866791550929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45973.866791550929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45973.866791550929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45973.866791550929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45973.866791550929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45973.866791550929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45973.866791550929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45973.866791550929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45973.866791550929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45973.866791550929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45973.866791550929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45973.866791550929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45973.866791550929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45973.866791550929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45973.866791550929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45973.866791550929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45973.866791550929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45973.866791550929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45973.866791550929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45973.866791550929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45973.866791550929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45973.866791550929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45973.866791550929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45973.866791550929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45973.866791550929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45973.866791550929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45973.866791550929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45973.866791550929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45973.866791550929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45973.866791550929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45973.866791550929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45973.866791550929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45973.866791550929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45973.866791550929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45973.866791550929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45973.866791550929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45973.866791550929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45973.866791550929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45973.866791550929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45973.866791550929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45973.866791550929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45973.866791550929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45973.866791550929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45973.866791550929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45973.866791550929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45973.866791550929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45973.866791550929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45973.866791550929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45973.866791550929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45973.866791550929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45973.866791550929</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