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07" documentId="13_ncr:1_{F6CB121F-512D-4AA6-A0C1-0FB36C537598}" xr6:coauthVersionLast="47" xr6:coauthVersionMax="47" xr10:uidLastSave="{02D54955-F6B1-49F9-95AE-423ACFC73C1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<sst xmlns="http://schemas.openxmlformats.org/spreadsheetml/2006/main" count="180329" uniqueCount="39134">
  <si>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</si>
  <si>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</si>
  <si>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</si>
  <si>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</si>
  <si>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</si>
  <si>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</si>
  <si>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</si>
  <si>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</si>
  <si>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</si>
  <si>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</si>
  <si>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</si>
  <si>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</si>
  <si>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</si>
  <si>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</si>
  <si>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</si>
  <si>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</si>
  <si>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</si>
  <si>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</si>
  <si>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</si>
  <si>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</si>
  <si>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</si>
  <si>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</si>
  <si>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</si>
  <si>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</si>
  <si>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</si>
  <si>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</si>
  <si>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</si>
  <si>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</si>
  <si>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</si>
  <si>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</si>
  <si>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</si>
  <si>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</si>
  <si>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</si>
  <si>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</si>
  <si>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</si>
  <si>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</si>
  <si>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</si>
  <si>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</si>
  <si>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</si>
  <si>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</si>
  <si>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</si>
  <si>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</si>
  <si>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</si>
  <si>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</si>
  <si>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</si>
  <si>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</si>
  <si>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</si>
  <si>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</si>
  <si>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</si>
  <si>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</si>
  <si>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</si>
  <si>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</si>
  <si>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</si>
  <si>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</si>
  <si>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</si>
  <si>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</si>
  <si>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</si>
  <si>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</si>
  <si>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</si>
  <si>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</si>
  <si>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</si>
  <si>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</si>
  <si>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</si>
  <si>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</si>
  <si>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</si>
  <si>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</si>
  <si>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</si>
  <si>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</si>
  <si>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</si>
  <si>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</si>
  <si>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</si>
  <si>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</si>
  <si>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</si>
  <si>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</si>
  <si>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</si>
  <si>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</si>
  <si>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</si>
  <si>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</si>
  <si>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</si>
  <si>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</si>
  <si>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</si>
  <si>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</si>
  <si>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</si>
  <si>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</si>
  <si>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</si>
  <si>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</si>
  <si>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</si>
  <si>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</si>
  <si>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</si>
  <si>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</si>
  <si>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</si>
  <si>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</si>
  <si>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</si>
  <si>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</si>
  <si>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</si>
  <si>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</si>
  <si>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</si>
  <si>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</si>
  <si>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</si>
  <si>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</si>
  <si>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</si>
  <si>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</si>
  <si>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</si>
  <si>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</si>
  <si>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</si>
  <si>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</si>
  <si>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</si>
  <si>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</si>
  <si>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</si>
  <si>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</si>
  <si>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</si>
  <si>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</si>
  <si>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</si>
  <si>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</si>
  <si>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</si>
  <si>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</si>
  <si>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</si>
  <si>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</si>
  <si>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</si>
  <si>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</si>
  <si>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</si>
  <si>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</si>
  <si>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</si>
  <si>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</si>
  <si>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</si>
  <si>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</si>
  <si>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</si>
  <si>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</si>
  <si>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</si>
  <si>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</si>
  <si>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</si>
  <si>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</si>
  <si>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</si>
  <si>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</si>
  <si>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</si>
  <si>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</si>
  <si>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</si>
  <si>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</si>
  <si>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</si>
  <si>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</si>
  <si>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</si>
  <si>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</si>
  <si>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</si>
  <si>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</si>
  <si>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</si>
  <si>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</si>
  <si>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</si>
  <si>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</si>
  <si>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</si>
  <si>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</si>
  <si>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</si>
  <si>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</si>
  <si>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</si>
  <si>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</si>
  <si>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</si>
  <si>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</si>
  <si>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</si>
  <si>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</si>
  <si>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</si>
  <si>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</si>
  <si>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</si>
  <si>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</si>
  <si>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</si>
  <si>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</si>
  <si>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</si>
  <si>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</si>
  <si>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</si>
  <si>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</si>
  <si>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</si>
  <si>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</si>
  <si>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</si>
  <si>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</si>
  <si>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</si>
  <si>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</si>
  <si>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</si>
  <si>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</si>
  <si>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</si>
  <si>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</si>
  <si>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</si>
  <si>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</si>
  <si>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</si>
  <si>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</si>
  <si>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</si>
  <si>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</si>
  <si>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</si>
  <si>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</si>
  <si>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</si>
  <si>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</si>
  <si>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</si>
  <si>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</si>
  <si>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</si>
  <si>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</si>
  <si>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</si>
  <si>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</si>
  <si>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</si>
  <si>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</si>
  <si>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</si>
  <si>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</si>
  <si>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</si>
  <si>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</si>
  <si>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</si>
  <si>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</si>
  <si>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</si>
  <si>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</si>
  <si>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</si>
  <si>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</si>
  <si>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</si>
  <si>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</si>
  <si>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</si>
  <si>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</si>
  <si>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</si>
  <si>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</si>
  <si>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</si>
  <si>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</si>
  <si>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</si>
  <si>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</si>
  <si>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</si>
  <si>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</si>
  <si>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</si>
  <si>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</si>
  <si>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</si>
  <si>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</si>
  <si>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</si>
  <si>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</si>
  <si>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</si>
  <si>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</si>
  <si>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</si>
  <si>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</si>
  <si>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</si>
  <si>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</si>
  <si>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</si>
  <si>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</si>
  <si>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</si>
  <si>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</si>
  <si>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</si>
  <si>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</si>
  <si>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</si>
  <si>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</si>
  <si>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</si>
  <si>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</si>
  <si>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</si>
  <si>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</si>
  <si>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</si>
  <si>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</si>
  <si>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</si>
  <si>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</si>
  <si>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</si>
  <si>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</si>
  <si>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</si>
  <si>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</si>
  <si>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</si>
  <si>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</si>
  <si>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</si>
  <si>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</si>
  <si>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</si>
  <si>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</si>
  <si>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</si>
  <si>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</si>
  <si>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</si>
  <si>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</si>
  <si>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</si>
  <si>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</si>
  <si>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</si>
  <si>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</si>
  <si>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</si>
  <si>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</si>
  <si>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</si>
  <si>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</si>
  <si>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</si>
  <si>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</si>
  <si>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</si>
  <si>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</si>
  <si>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</si>
  <si>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</si>
  <si>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</si>
  <si>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</si>
  <si>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</si>
  <si>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</si>
  <si>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</si>
  <si>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</si>
  <si>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</si>
  <si>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</si>
  <si>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</si>
  <si>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</si>
  <si>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</si>
  <si>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</si>
  <si>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</si>
  <si>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</si>
  <si>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</si>
  <si>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</si>
  <si>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</si>
  <si>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</si>
  <si>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</si>
  <si>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</si>
  <si>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</si>
  <si>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</si>
  <si>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</si>
  <si>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</si>
  <si>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</si>
  <si>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</si>
  <si>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</si>
  <si>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</si>
  <si>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</si>
  <si>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</si>
  <si>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</si>
  <si>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</si>
  <si>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</si>
  <si>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</si>
  <si>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</si>
  <si>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</si>
  <si>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</si>
  <si>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</si>
  <si>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</si>
  <si>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</si>
  <si>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</si>
  <si>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</si>
  <si>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</si>
  <si>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</si>
  <si>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</si>
  <si>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</si>
  <si>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</si>
  <si>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</si>
  <si>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</si>
  <si>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</si>
  <si>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</si>
  <si>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</si>
  <si>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</si>
  <si>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</si>
  <si>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</si>
  <si>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</si>
  <si>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</si>
  <si>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</si>
  <si>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</si>
  <si>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</si>
  <si>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</si>
  <si>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</si>
  <si>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</si>
  <si>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</si>
  <si>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</si>
  <si>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</si>
  <si>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</si>
  <si>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</si>
  <si>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</si>
  <si>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</si>
  <si>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</si>
  <si>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</si>
  <si>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</si>
  <si>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</si>
  <si>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</si>
  <si>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</si>
  <si>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</si>
  <si>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</si>
  <si>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</si>
  <si>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</si>
  <si>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</si>
  <si>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</si>
  <si>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</si>
  <si>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</si>
  <si>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</si>
  <si>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</si>
  <si>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</si>
  <si>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</si>
  <si>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</si>
  <si>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</si>
  <si>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</si>
  <si>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</si>
  <si>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</si>
  <si>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</si>
  <si>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</si>
  <si>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</si>
  <si>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</si>
  <si>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</si>
  <si>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</si>
  <si>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</si>
  <si>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</si>
  <si>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</si>
  <si>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</si>
  <si>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</si>
  <si>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</si>
  <si>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</si>
  <si>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</si>
  <si>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</si>
  <si>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</si>
  <si>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</si>
  <si>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</si>
  <si>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</si>
  <si>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</si>
  <si>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</si>
  <si>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</si>
  <si>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</si>
  <si>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</si>
  <si>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</si>
  <si>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</si>
  <si>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</si>
  <si>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</si>
  <si>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</si>
  <si>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</si>
  <si>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</si>
  <si>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</si>
  <si>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</si>
  <si>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</si>
  <si>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</si>
  <si>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</si>
  <si>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</si>
  <si>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</si>
  <si>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</si>
  <si>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</si>
  <si>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</si>
  <si>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</si>
  <si>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</si>
  <si>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</si>
  <si>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</si>
  <si>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</si>
  <si>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</si>
  <si>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</si>
  <si>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</si>
  <si>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</si>
  <si>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</si>
  <si>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</si>
  <si>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</si>
  <si>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</si>
  <si>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</si>
  <si>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</si>
  <si>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</si>
  <si>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</si>
  <si>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</si>
  <si>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</si>
  <si>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</si>
  <si>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</si>
  <si>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</si>
  <si>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</si>
  <si>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</si>
  <si>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</si>
  <si>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</si>
  <si>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</si>
  <si>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</si>
  <si>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</si>
  <si>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</si>
  <si>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</si>
  <si>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</si>
  <si>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</si>
  <si>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</si>
  <si>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</si>
  <si>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</si>
  <si>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</si>
  <si>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</si>
  <si>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</si>
  <si>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</si>
  <si>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</si>
  <si>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</si>
  <si>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</si>
  <si>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</si>
  <si>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</si>
  <si>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</si>
  <si>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</si>
  <si>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</si>
  <si>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</si>
  <si>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</si>
  <si>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</si>
  <si>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</si>
  <si>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</si>
  <si>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</si>
  <si>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</si>
  <si>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</si>
  <si>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</si>
  <si>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</si>
  <si>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</si>
  <si>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</si>
  <si>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</si>
  <si>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</si>
  <si>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</si>
  <si>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</si>
  <si>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</si>
  <si>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</si>
  <si>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</si>
  <si>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</si>
  <si>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</si>
  <si>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</si>
  <si>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</si>
  <si>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</si>
  <si>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</si>
  <si>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</si>
  <si>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</si>
  <si>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</si>
  <si>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</si>
  <si>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</si>
  <si>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</si>
  <si>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</si>
  <si>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</si>
  <si>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</si>
  <si>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</si>
  <si>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</si>
  <si>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</si>
  <si>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</si>
  <si>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</si>
  <si>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</si>
  <si>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</si>
  <si>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</si>
  <si>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</si>
  <si>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</si>
  <si>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</si>
  <si>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</si>
  <si>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</si>
  <si>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</si>
  <si>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</si>
  <si>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</si>
  <si>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</si>
  <si>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</si>
  <si>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</si>
  <si>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</si>
  <si>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</si>
  <si>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</si>
  <si>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</si>
  <si>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</si>
  <si>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</si>
  <si>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</si>
  <si>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</si>
  <si>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</si>
  <si>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</si>
  <si>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</si>
  <si>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</si>
  <si>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</si>
  <si>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</si>
  <si>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</si>
  <si>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</si>
  <si>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</si>
  <si>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</si>
  <si>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</si>
  <si>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</si>
  <si>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</si>
  <si>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</si>
  <si>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</si>
  <si>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</si>
  <si>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</si>
  <si>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</si>
  <si>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</si>
  <si>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</si>
  <si>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</si>
  <si>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</si>
  <si>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</si>
  <si>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</si>
  <si>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</si>
  <si>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</si>
  <si>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</si>
  <si>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</si>
  <si>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</si>
  <si>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</si>
  <si>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</si>
  <si>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</si>
  <si>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</si>
  <si>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</si>
  <si>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</si>
  <si>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</si>
  <si>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</si>
  <si>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</si>
  <si>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</si>
  <si>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</si>
  <si>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</si>
  <si>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</si>
  <si>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</si>
  <si>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</si>
  <si>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</si>
  <si>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</si>
  <si>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</si>
  <si>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</si>
  <si>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</si>
  <si>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</si>
  <si>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</si>
  <si>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</si>
  <si>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</si>
  <si>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</si>
  <si>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</si>
  <si>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</si>
  <si>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</si>
  <si>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</si>
  <si>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</si>
  <si>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</si>
  <si>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</si>
  <si>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</si>
  <si>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</si>
  <si>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</si>
  <si>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</si>
  <si>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</si>
  <si>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</si>
  <si>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</si>
  <si>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</si>
  <si>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</si>
  <si>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</si>
  <si>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</si>
  <si>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</si>
  <si>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</si>
  <si>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</si>
  <si>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</si>
  <si>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</si>
  <si>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</si>
  <si>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</si>
  <si>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</si>
  <si>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</si>
  <si>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</si>
  <si>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</si>
  <si>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</si>
  <si>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</si>
  <si>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</si>
  <si>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</si>
  <si>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</si>
  <si>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</si>
  <si>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</si>
  <si>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</si>
  <si>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</si>
  <si>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</si>
  <si>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</si>
  <si>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</si>
  <si>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</si>
  <si>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</si>
  <si>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</si>
  <si>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</si>
  <si>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</si>
  <si>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</si>
  <si>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</si>
  <si>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</si>
  <si>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</si>
  <si>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</si>
  <si>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</si>
  <si>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</si>
  <si>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</si>
  <si>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</si>
  <si>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</si>
  <si>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</si>
  <si>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</si>
  <si>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</si>
  <si>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</si>
  <si>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</si>
  <si>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</si>
  <si>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</si>
  <si>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</si>
  <si>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</si>
  <si>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</si>
  <si>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</si>
  <si>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</si>
  <si>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</si>
  <si>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</si>
  <si>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</si>
  <si>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</si>
  <si>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</si>
  <si>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</si>
  <si>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</si>
  <si>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</si>
  <si>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</si>
  <si>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</si>
  <si>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</si>
  <si>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</si>
  <si>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</si>
  <si>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</si>
  <si>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</si>
  <si>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</si>
  <si>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</si>
  <si>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</si>
  <si>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</si>
  <si>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</si>
  <si>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</si>
  <si>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</si>
  <si>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</si>
  <si>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</si>
  <si>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</si>
  <si>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</si>
  <si>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</si>
  <si>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</si>
  <si>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</si>
  <si>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</si>
  <si>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</si>
  <si>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</si>
  <si>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</si>
  <si>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</si>
  <si>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</si>
  <si>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</si>
  <si>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</si>
  <si>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</si>
  <si>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</si>
  <si>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</si>
  <si>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</si>
  <si>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</si>
  <si>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</si>
  <si>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</si>
  <si>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</si>
  <si>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</si>
  <si>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</si>
  <si>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</si>
  <si>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</si>
  <si>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</si>
  <si>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</si>
  <si>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</si>
  <si>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</si>
  <si>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</si>
  <si>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</si>
  <si>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</si>
  <si>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</si>
  <si>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</si>
  <si>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</si>
  <si>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</si>
  <si>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</si>
  <si>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</si>
  <si>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</si>
  <si>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</si>
  <si>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</si>
  <si>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</si>
  <si>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</si>
  <si>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</si>
  <si>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</si>
  <si>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</si>
  <si>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</si>
  <si>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</si>
  <si>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</si>
  <si>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</si>
  <si>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</si>
  <si>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</si>
  <si>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</si>
  <si>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</si>
  <si>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</si>
  <si>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</si>
  <si>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</si>
  <si>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</si>
  <si>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</si>
  <si>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</si>
  <si>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</si>
  <si>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</si>
  <si>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</si>
  <si>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</si>
  <si>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</si>
  <si>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</si>
  <si>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</si>
  <si>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</si>
  <si>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</si>
  <si>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</si>
  <si>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</si>
  <si>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</si>
  <si>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</si>
  <si>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</si>
  <si>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</si>
  <si>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</si>
  <si>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</si>
  <si>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</si>
  <si>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</si>
  <si>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</si>
  <si>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</si>
  <si>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</si>
  <si>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</si>
  <si>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</si>
  <si>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</si>
  <si>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</si>
  <si>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</si>
  <si>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</si>
  <si>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</si>
  <si>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</si>
  <si>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</si>
  <si>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</si>
  <si>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</si>
  <si>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</si>
  <si>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</si>
  <si>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</si>
  <si>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</si>
  <si>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</si>
  <si>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</si>
  <si>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</si>
  <si>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</si>
  <si>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</si>
  <si>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</si>
  <si>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</si>
  <si>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</si>
  <si>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</si>
  <si>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</si>
  <si>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</si>
  <si>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</si>
  <si>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</si>
  <si>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</si>
  <si>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</si>
  <si>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</si>
  <si>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</si>
  <si>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</si>
  <si>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</si>
  <si>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</si>
  <si>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</si>
  <si>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</si>
  <si>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</si>
  <si>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</si>
  <si>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</si>
  <si>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</si>
  <si>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</si>
  <si>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</si>
  <si>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</si>
  <si>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</si>
  <si>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</si>
  <si>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</si>
  <si>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</si>
  <si>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</si>
  <si>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</si>
  <si>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</si>
  <si>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</si>
  <si>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</si>
  <si>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</si>
  <si>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</si>
  <si>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</si>
  <si>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</si>
  <si>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</si>
  <si>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</si>
  <si>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</si>
  <si>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</si>
  <si>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</si>
  <si>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</si>
  <si>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</si>
  <si>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</si>
  <si>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</si>
  <si>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</si>
  <si>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</si>
  <si>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</si>
  <si>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</si>
  <si>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</si>
  <si>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</si>
  <si>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</si>
  <si>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</si>
  <si>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</si>
  <si>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</si>
  <si>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</si>
  <si>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</si>
  <si>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</si>
  <si>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</si>
  <si>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</si>
  <si>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</si>
  <si>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</si>
  <si>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</si>
  <si>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</si>
  <si>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</si>
  <si>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</si>
  <si>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</si>
  <si>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</si>
  <si>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</si>
  <si>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</si>
  <si>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</si>
  <si>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</si>
  <si>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</si>
  <si>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</si>
  <si>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</si>
  <si>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</si>
  <si>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</si>
  <si>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</si>
  <si>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</si>
  <si>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</si>
  <si>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</si>
  <si>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</si>
  <si>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</si>
  <si>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</si>
  <si>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</si>
  <si>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</si>
  <si>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</si>
  <si>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</si>
  <si>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</si>
  <si>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</si>
  <si>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</si>
  <si>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</si>
  <si>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</si>
  <si>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</si>
  <si>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</si>
  <si>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</si>
  <si>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</si>
  <si>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</si>
  <si>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</si>
  <si>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</si>
  <si>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</si>
  <si>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</si>
  <si>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</si>
  <si>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</si>
  <si>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</si>
  <si>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</si>
  <si>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</si>
  <si>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</si>
  <si>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</si>
  <si>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</si>
  <si>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</si>
  <si>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</si>
  <si>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</si>
  <si>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</si>
  <si>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</si>
  <si>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</si>
  <si>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</si>
  <si>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</si>
  <si>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</si>
  <si>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</si>
  <si>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</si>
  <si>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</si>
  <si>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</si>
  <si>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</si>
  <si>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</si>
  <si>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</si>
  <si>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</si>
  <si>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</si>
  <si>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</si>
  <si>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</si>
  <si>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</si>
  <si>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</si>
  <si>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</si>
  <si>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</si>
  <si>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</si>
  <si>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</si>
  <si>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</si>
  <si>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</si>
  <si>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</si>
  <si>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</si>
  <si>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</si>
  <si>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</si>
  <si>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</si>
  <si>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</si>
  <si>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</si>
  <si>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</si>
  <si>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</si>
  <si>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</si>
  <si>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</si>
  <si>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</si>
  <si>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</si>
  <si>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</si>
  <si>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</si>
  <si>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</si>
  <si>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</si>
  <si>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</si>
  <si>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</si>
  <si>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</si>
  <si>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</si>
  <si>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</si>
  <si>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</si>
  <si>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</si>
  <si>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</si>
  <si>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</si>
  <si>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</si>
  <si>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</si>
  <si>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</si>
  <si>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</si>
  <si>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</si>
  <si>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</si>
  <si>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</si>
  <si>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</si>
  <si>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</si>
  <si>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</si>
  <si>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</si>
  <si>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</si>
  <si>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</si>
  <si>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</si>
  <si>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</si>
  <si>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</si>
  <si>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</si>
  <si>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</si>
  <si>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</si>
  <si>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</si>
  <si>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</si>
  <si>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</si>
  <si>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</si>
  <si>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</si>
  <si>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</si>
  <si>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</si>
  <si>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</si>
  <si>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</si>
  <si>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</si>
  <si>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</si>
  <si>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</si>
  <si>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</si>
  <si>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</si>
  <si>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</si>
  <si>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</si>
  <si>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</si>
  <si>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</si>
  <si>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</si>
  <si>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</si>
  <si>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</si>
  <si>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</si>
  <si>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</si>
  <si>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</si>
  <si>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</si>
  <si>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</si>
  <si>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</si>
  <si>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</si>
  <si>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</si>
  <si>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</si>
  <si>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</si>
  <si>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</si>
  <si>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</si>
  <si>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</si>
  <si>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</si>
  <si>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</si>
  <si>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</si>
  <si>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</si>
  <si>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</si>
  <si>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</si>
  <si>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</si>
  <si>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</si>
  <si>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</si>
  <si>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</si>
  <si>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</si>
  <si>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</si>
  <si>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</si>
  <si>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</si>
  <si>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</si>
  <si>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</si>
  <si>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</si>
  <si>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</si>
  <si>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</si>
  <si>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</si>
  <si>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</si>
  <si>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</si>
  <si>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</si>
  <si>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</si>
  <si>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</si>
  <si>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</si>
  <si>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</si>
  <si>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</si>
  <si>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</si>
  <si>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</si>
  <si>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</si>
  <si>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</si>
  <si>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</si>
  <si>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</si>
  <si>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</si>
  <si>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</si>
  <si>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</si>
  <si>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</si>
  <si>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</si>
  <si>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</si>
  <si>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</si>
  <si>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</si>
  <si>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</si>
  <si>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</si>
  <si>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</si>
  <si>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</si>
  <si>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</si>
  <si>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</si>
  <si>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</si>
  <si>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</si>
  <si>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</si>
  <si>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</si>
  <si>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</si>
  <si>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</si>
  <si>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</si>
  <si>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</si>
  <si>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</si>
  <si>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</si>
  <si>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</si>
  <si>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</si>
  <si>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</si>
  <si>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</si>
  <si>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</si>
  <si>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</si>
  <si>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</si>
  <si>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</si>
  <si>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</si>
  <si>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</si>
  <si>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</si>
  <si>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</si>
  <si>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</si>
  <si>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</si>
  <si>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</si>
  <si>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</si>
  <si>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</si>
  <si>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</si>
  <si>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</si>
  <si>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</si>
  <si>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</si>
  <si>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</si>
  <si>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</si>
  <si>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</si>
  <si>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</si>
  <si>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</si>
  <si>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</si>
  <si>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</si>
  <si>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</si>
  <si>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</si>
  <si>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</si>
  <si>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</si>
  <si>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</si>
  <si>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</si>
  <si>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</si>
  <si>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</si>
  <si>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</si>
  <si>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</si>
  <si>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</si>
  <si>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</si>
  <si>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</si>
  <si>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</si>
  <si>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</si>
  <si>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</si>
  <si>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</si>
  <si>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</si>
  <si>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</si>
  <si>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</si>
  <si>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</si>
  <si>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</si>
  <si>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</si>
  <si>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</si>
  <si>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</si>
  <si>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</si>
  <si>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</si>
  <si>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</si>
  <si>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</si>
  <si>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</si>
  <si>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</si>
  <si>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</si>
  <si>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</si>
  <si>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</si>
  <si>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</si>
  <si>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</si>
  <si>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</si>
  <si>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</si>
  <si>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</si>
  <si>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</si>
  <si>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</si>
  <si>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</si>
  <si>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</si>
  <si>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</si>
  <si>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</si>
  <si>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</si>
  <si>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</si>
  <si>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</si>
  <si>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</si>
  <si>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</si>
  <si>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</si>
  <si>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</si>
  <si>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</si>
  <si>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</si>
  <si>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</si>
  <si>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</si>
  <si>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</si>
  <si>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</si>
  <si>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</si>
  <si>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</si>
  <si>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</si>
  <si>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</si>
  <si>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</si>
  <si>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</si>
  <si>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</si>
  <si>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</si>
  <si>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</si>
  <si>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</si>
  <si>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</si>
  <si>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</si>
  <si>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</si>
  <si>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</si>
  <si>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</si>
  <si>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</si>
  <si>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</si>
  <si>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</si>
  <si>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</si>
  <si>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</si>
  <si>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</si>
  <si>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</si>
  <si>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</si>
  <si>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</si>
  <si>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</si>
  <si>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</si>
  <si>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</si>
  <si>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</si>
  <si>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</si>
  <si>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</si>
  <si>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</si>
  <si>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</si>
  <si>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</si>
  <si>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</si>
  <si>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</si>
  <si>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</si>
  <si>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</si>
  <si>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</si>
  <si>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</si>
  <si>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</si>
  <si>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</si>
  <si>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</si>
  <si>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</si>
  <si>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</si>
  <si>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</si>
  <si>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</si>
  <si>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</si>
  <si>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</si>
  <si>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</si>
  <si>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</si>
  <si>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</si>
  <si>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</si>
  <si>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</si>
  <si>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</si>
  <si>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</si>
  <si>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</si>
  <si>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</si>
  <si>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</si>
  <si>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</si>
  <si>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</si>
  <si>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</si>
  <si>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</si>
  <si>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</si>
  <si>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</si>
  <si>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</si>
  <si>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</si>
  <si>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</si>
  <si>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</si>
  <si>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</si>
  <si>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</si>
  <si>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</si>
  <si>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</si>
  <si>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</si>
  <si>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</si>
  <si>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</si>
  <si>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</si>
  <si>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</si>
  <si>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</si>
  <si>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</si>
  <si>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</si>
  <si>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</si>
  <si>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</si>
  <si>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</si>
  <si>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</si>
  <si>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</si>
  <si>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</si>
  <si>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</si>
  <si>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</si>
  <si>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</si>
  <si>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</si>
  <si>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</si>
  <si>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</si>
  <si>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</si>
  <si>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</si>
  <si>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</si>
  <si>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</si>
  <si>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</si>
  <si>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</si>
  <si>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</si>
  <si>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</si>
  <si>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</si>
  <si>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</si>
  <si>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</si>
  <si>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</si>
  <si>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</si>
  <si>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</si>
  <si>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</si>
  <si>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</si>
  <si>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</si>
  <si>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</si>
  <si>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</si>
  <si>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</si>
  <si>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</si>
  <si>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</si>
  <si>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</si>
  <si>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</si>
  <si>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</si>
  <si>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</si>
  <si>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</si>
  <si>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</si>
  <si>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</si>
  <si>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</si>
  <si>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</si>
  <si>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</si>
  <si>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</si>
  <si>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</si>
  <si>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</si>
  <si>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</si>
  <si>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</si>
  <si>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</si>
  <si>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</si>
  <si>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</si>
  <si>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</si>
  <si>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</si>
  <si>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</si>
  <si>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</si>
  <si>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</si>
  <si>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</si>
  <si>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</si>
  <si>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</si>
  <si>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</si>
  <si>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</si>
  <si>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</si>
  <si>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</si>
  <si>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</si>
  <si>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</si>
  <si>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</si>
  <si>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</si>
  <si>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</si>
  <si>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</si>
  <si>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</si>
  <si>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</si>
  <si>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</si>
  <si>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</si>
  <si>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</si>
  <si>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</si>
  <si>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</si>
  <si>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</si>
  <si>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</si>
  <si>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</si>
  <si>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</si>
  <si>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</si>
  <si>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</si>
  <si>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</si>
  <si>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</si>
  <si>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</si>
  <si>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</si>
  <si>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</si>
  <si>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</si>
  <si>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</si>
  <si>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</si>
  <si>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</si>
  <si>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</si>
  <si>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</si>
  <si>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</si>
  <si>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</si>
  <si>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</si>
  <si>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</si>
  <si>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</si>
  <si>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</si>
  <si>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</si>
  <si>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</si>
  <si>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</si>
  <si>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</si>
  <si>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</si>
  <si>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</si>
  <si>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</si>
  <si>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</si>
  <si>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</si>
  <si>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</si>
  <si>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</si>
  <si>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</si>
  <si>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</si>
  <si>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</si>
  <si>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</si>
  <si>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</si>
  <si>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</si>
  <si>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</si>
  <si>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</si>
  <si>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</si>
  <si>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</si>
  <si>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</si>
  <si>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</si>
  <si>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</si>
  <si>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</si>
  <si>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</si>
  <si>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</si>
  <si>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</si>
  <si>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</si>
  <si>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</si>
  <si>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</si>
  <si>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</si>
  <si>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</si>
  <si>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</si>
  <si>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</si>
  <si>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</si>
  <si>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</si>
  <si>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</si>
  <si>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</si>
  <si>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</si>
  <si>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</si>
  <si>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</si>
  <si>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</si>
  <si>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</si>
  <si>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</si>
  <si>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</si>
  <si>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</si>
  <si>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</si>
  <si>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</si>
  <si>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</si>
  <si>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</si>
  <si>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</si>
  <si>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</si>
  <si>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</si>
  <si>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</si>
  <si>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</si>
  <si>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</si>
  <si>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</si>
  <si>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</si>
  <si>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</si>
  <si>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</si>
  <si>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</si>
  <si>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</si>
  <si>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</si>
  <si>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</si>
  <si>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</si>
  <si>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</si>
  <si>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</si>
  <si>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</si>
  <si>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</si>
  <si>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</si>
  <si>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</si>
  <si>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</si>
  <si>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</si>
  <si>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</si>
  <si>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</si>
  <si>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</si>
  <si>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</si>
  <si>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</si>
  <si>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</si>
  <si>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</si>
  <si>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</si>
  <si>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</si>
  <si>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</si>
  <si>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</si>
  <si>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</si>
  <si>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</si>
  <si>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</si>
  <si>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</si>
  <si>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</si>
  <si>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</si>
  <si>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</si>
  <si>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</si>
  <si>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</si>
  <si>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</si>
  <si>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</si>
  <si>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</si>
  <si>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</si>
  <si>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</si>
  <si>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</si>
  <si>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</si>
  <si>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</si>
  <si>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</si>
  <si>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</si>
  <si>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</si>
  <si>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</si>
  <si>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</si>
  <si>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</si>
  <si>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</si>
  <si>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</si>
  <si>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</si>
  <si>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</si>
  <si>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</si>
  <si>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</si>
  <si>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</si>
  <si>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</si>
  <si>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</si>
  <si>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</si>
  <si>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</si>
  <si>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</si>
  <si>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</si>
  <si>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</si>
  <si>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</si>
  <si>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</si>
  <si>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</si>
  <si>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</si>
  <si>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</si>
  <si>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</si>
  <si>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</si>
  <si>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</si>
  <si>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</si>
  <si>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</si>
  <si>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</si>
  <si>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</si>
  <si>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</si>
  <si>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</si>
  <si>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</si>
  <si>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</si>
  <si>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</si>
  <si>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</si>
  <si>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</si>
  <si>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</si>
  <si>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</si>
  <si>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</si>
  <si>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</si>
  <si>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</si>
  <si>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</si>
  <si>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</si>
  <si>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</si>
  <si>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</si>
  <si>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</si>
  <si>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</si>
  <si>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</si>
  <si>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</si>
  <si>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</si>
  <si>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</si>
  <si>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</si>
  <si>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</si>
  <si>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</si>
  <si>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</si>
  <si>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</si>
  <si>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</si>
  <si>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</si>
  <si>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</si>
  <si>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</si>
  <si>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</si>
  <si>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</si>
  <si>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</si>
  <si>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</si>
  <si>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</si>
  <si>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</si>
  <si>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</si>
  <si>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</si>
  <si>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</si>
  <si>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</si>
  <si>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</si>
  <si>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</si>
  <si>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</si>
  <si>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</si>
  <si>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</si>
  <si>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</si>
  <si>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</si>
  <si>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</si>
  <si>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</si>
  <si>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</si>
  <si>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</si>
  <si>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</si>
  <si>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</si>
  <si>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</si>
  <si>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</si>
  <si>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</si>
  <si>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</si>
  <si>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</si>
  <si>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</si>
  <si>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</si>
  <si>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</si>
  <si>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</si>
  <si>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</si>
  <si>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</si>
  <si>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</si>
  <si>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</si>
  <si>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</si>
  <si>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</si>
  <si>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</si>
  <si>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</si>
  <si>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</si>
  <si>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</si>
  <si>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</si>
  <si>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</si>
  <si>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</si>
  <si>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</si>
  <si>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</si>
  <si>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</si>
  <si>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</si>
  <si>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</si>
  <si>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</si>
  <si>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</si>
  <si>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</si>
  <si>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</si>
  <si>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</si>
  <si>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</si>
  <si>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</si>
  <si>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</si>
  <si>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</si>
  <si>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</si>
  <si>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</si>
  <si>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</si>
  <si>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</si>
  <si>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</si>
  <si>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</si>
  <si>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</si>
  <si>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</si>
  <si>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</si>
  <si>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</si>
  <si>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</si>
  <si>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</si>
  <si>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</si>
  <si>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</si>
  <si>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</si>
  <si>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</si>
  <si>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</si>
  <si>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</si>
  <si>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</si>
  <si>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</si>
  <si>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</si>
  <si>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</si>
  <si>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</si>
  <si>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</si>
  <si>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</si>
  <si>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</si>
  <si>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</si>
  <si>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</si>
  <si>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</si>
  <si>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</si>
  <si>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</si>
  <si>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</si>
  <si>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</si>
  <si>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</si>
  <si>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</si>
  <si>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</si>
  <si>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</si>
  <si>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</si>
  <si>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</si>
  <si>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</si>
  <si>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</si>
  <si>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</si>
  <si>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</si>
  <si>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</si>
  <si>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</si>
  <si>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</si>
  <si>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</si>
  <si>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</si>
  <si>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</si>
  <si>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</si>
  <si>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</si>
  <si>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</si>
  <si>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</si>
  <si>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</si>
  <si>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</si>
  <si>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</si>
  <si>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</si>
  <si>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</si>
  <si>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</si>
  <si>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</si>
  <si>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</si>
  <si>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</si>
  <si>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</si>
  <si>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</si>
  <si>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</si>
  <si>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</si>
  <si>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</si>
  <si>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</si>
  <si>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</si>
  <si>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</si>
  <si>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</si>
  <si>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</si>
  <si>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</si>
  <si>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</si>
  <si>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</si>
  <si>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</si>
  <si>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</si>
  <si>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</si>
  <si>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</si>
  <si>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</si>
  <si>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</si>
  <si>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</si>
  <si>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</si>
  <si>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</si>
  <si>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</si>
  <si>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</si>
  <si>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</si>
  <si>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</si>
  <si>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</si>
  <si>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</si>
  <si>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</si>
  <si>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</si>
  <si>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</si>
  <si>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</si>
  <si>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</si>
  <si>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</si>
  <si>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</si>
  <si>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</si>
  <si>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</si>
  <si>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</si>
  <si>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</si>
  <si>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</si>
  <si>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</si>
  <si>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</si>
  <si>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</si>
  <si>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</si>
  <si>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</si>
  <si>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</si>
  <si>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</si>
  <si>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</si>
  <si>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</si>
  <si>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</si>
  <si>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</si>
  <si>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</si>
  <si>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</si>
  <si>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</si>
  <si>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</si>
  <si>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</si>
  <si>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</si>
  <si>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</si>
  <si>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</si>
  <si>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</si>
  <si>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</si>
  <si>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</si>
  <si>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</si>
  <si>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</si>
  <si>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</si>
  <si>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</si>
  <si>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</si>
  <si>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</si>
  <si>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</si>
  <si>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</si>
  <si>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</si>
  <si>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</si>
  <si>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</si>
  <si>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</si>
  <si>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</si>
  <si>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</si>
  <si>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</si>
  <si>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</si>
  <si>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</si>
  <si>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</si>
  <si>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</si>
  <si>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</si>
  <si>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</si>
  <si>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</si>
  <si>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</si>
  <si>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</si>
  <si>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</si>
  <si>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</si>
  <si>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</si>
  <si>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</si>
  <si>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</si>
  <si>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</si>
  <si>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</si>
  <si>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</si>
  <si>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</si>
  <si>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</si>
  <si>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</si>
  <si>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</si>
  <si>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</si>
  <si>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</si>
  <si>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</si>
  <si>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</si>
  <si>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</si>
  <si>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</si>
  <si>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</si>
  <si>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</si>
  <si>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</si>
  <si>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</si>
  <si>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</si>
  <si>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</si>
  <si>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</si>
  <si>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</si>
  <si>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</si>
  <si>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</si>
  <si>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</si>
  <si>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</si>
  <si>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</si>
  <si>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</si>
  <si>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</si>
  <si>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</si>
  <si>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</si>
  <si>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</si>
  <si>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</si>
  <si>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</si>
  <si>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</si>
  <si>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</si>
  <si>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</si>
  <si>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</si>
  <si>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</si>
  <si>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</si>
  <si>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</si>
  <si>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</si>
  <si>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</si>
  <si>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</si>
  <si>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</si>
  <si>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</si>
  <si>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</si>
  <si>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</si>
  <si>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</si>
  <si>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</si>
  <si>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</si>
  <si>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</si>
  <si>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</si>
  <si>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</si>
  <si>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</si>
  <si>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</si>
  <si>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</si>
  <si>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</si>
  <si>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</si>
  <si>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</si>
  <si>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</si>
  <si>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</si>
  <si>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</si>
  <si>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</si>
  <si>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</si>
  <si>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</si>
  <si>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</si>
  <si>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</si>
  <si>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</si>
  <si>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</si>
  <si>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</si>
  <si>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</si>
  <si>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</si>
  <si>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</si>
  <si>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</si>
  <si>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</si>
  <si>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</si>
  <si>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</si>
  <si>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</si>
  <si>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</si>
  <si>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</si>
  <si>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</si>
  <si>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</si>
  <si>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</si>
  <si>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</si>
  <si>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</si>
  <si>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</si>
  <si>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</si>
  <si>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</si>
  <si>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</si>
  <si>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</si>
  <si>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</si>
  <si>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</si>
  <si>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</si>
  <si>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</si>
  <si>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</si>
  <si>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</si>
  <si>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</si>
  <si>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</si>
  <si>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</si>
  <si>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</si>
  <si>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</si>
  <si>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</si>
  <si>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</si>
  <si>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</si>
  <si>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</si>
  <si>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</si>
  <si>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</si>
  <si>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</si>
  <si>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</si>
  <si>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</si>
  <si>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</si>
  <si>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</si>
  <si>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</si>
  <si>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</si>
  <si>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</si>
  <si>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</si>
  <si>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</si>
  <si>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</si>
  <si>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</si>
  <si>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</si>
  <si>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</si>
  <si>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</si>
  <si>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</si>
  <si>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</si>
  <si>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</si>
  <si>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</si>
  <si>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</si>
  <si>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</si>
  <si>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</si>
  <si>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</si>
  <si>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</si>
  <si>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</si>
  <si>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</si>
  <si>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</si>
  <si>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</si>
  <si>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</si>
  <si>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</si>
  <si>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</si>
  <si>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</si>
  <si>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</si>
  <si>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</si>
  <si>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</si>
  <si>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</si>
  <si>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</si>
  <si>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</si>
  <si>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</si>
  <si>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</si>
  <si>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</si>
  <si>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</si>
  <si>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</si>
  <si>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</si>
  <si>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</si>
  <si>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</si>
  <si>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</si>
  <si>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</si>
  <si>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</si>
  <si>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</si>
  <si>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</si>
  <si>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</si>
  <si>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</si>
  <si>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</si>
  <si>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</si>
  <si>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</si>
  <si>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</si>
  <si>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</si>
  <si>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</si>
  <si>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</si>
  <si>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</si>
  <si>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</si>
  <si>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</si>
  <si>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</si>
  <si>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</si>
  <si>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</si>
  <si>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</si>
  <si>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</si>
  <si>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</si>
  <si>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</si>
  <si>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</si>
  <si>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</si>
  <si>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</si>
  <si>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</si>
  <si>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</si>
  <si>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</si>
  <si>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</si>
  <si>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</si>
  <si>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</si>
  <si>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</si>
  <si>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</si>
  <si>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</si>
  <si>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</si>
  <si>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</si>
  <si>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</si>
  <si>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</si>
  <si>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</si>
  <si>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</si>
  <si>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</si>
  <si>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</si>
  <si>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</si>
  <si>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</si>
  <si>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</si>
  <si>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</si>
  <si>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</si>
  <si>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</si>
  <si>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</si>
  <si>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</si>
  <si>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</si>
  <si>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</si>
  <si>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</si>
  <si>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</si>
  <si>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</si>
  <si>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</si>
  <si>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</si>
  <si>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</si>
  <si>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</si>
  <si>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</si>
  <si>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</si>
  <si>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</si>
  <si>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</si>
  <si>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</si>
  <si>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</si>
  <si>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</si>
  <si>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</si>
  <si>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</si>
  <si>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</si>
  <si>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</si>
  <si>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</si>
  <si>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</si>
  <si>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</si>
  <si>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</si>
  <si>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</si>
  <si>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</si>
  <si>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</si>
  <si>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</si>
  <si>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</si>
  <si>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</si>
  <si>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</si>
  <si>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</si>
  <si>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</si>
  <si>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</si>
  <si>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</si>
  <si>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</si>
  <si>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</si>
  <si>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</si>
  <si>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</si>
  <si>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</si>
  <si>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</si>
  <si>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</si>
  <si>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</si>
  <si>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</si>
  <si>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</si>
  <si>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</si>
  <si>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</si>
  <si>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</si>
  <si>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</si>
  <si>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</si>
  <si>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</si>
  <si>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</si>
  <si>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</si>
  <si>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</si>
  <si>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</si>
  <si>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</si>
  <si>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</si>
  <si>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</si>
  <si>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</si>
  <si>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</si>
  <si>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</si>
  <si>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</si>
  <si>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</si>
  <si>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</si>
  <si>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</si>
  <si>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</si>
  <si>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</si>
  <si>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</si>
  <si>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</si>
  <si>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</si>
  <si>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</si>
  <si>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</si>
  <si>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</si>
  <si>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</si>
  <si>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</si>
  <si>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</si>
  <si>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</si>
  <si>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</si>
  <si>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</si>
  <si>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</si>
  <si>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</si>
  <si>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</si>
  <si>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</si>
  <si>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</si>
  <si>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</si>
  <si>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</si>
  <si>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</si>
  <si>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</si>
  <si>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</si>
  <si>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</si>
  <si>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</si>
  <si>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</si>
  <si>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</si>
  <si>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</si>
  <si>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</si>
  <si>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</si>
  <si>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</si>
  <si>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</si>
  <si>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</si>
  <si>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</si>
  <si>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</si>
  <si>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</si>
  <si>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</si>
  <si>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</si>
  <si>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</si>
  <si>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</si>
  <si>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</si>
  <si>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</si>
  <si>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</si>
  <si>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</si>
  <si>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</si>
  <si>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</si>
  <si>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</si>
  <si>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</si>
  <si>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</si>
  <si>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</si>
  <si>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</si>
  <si>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</si>
  <si>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</si>
  <si>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</si>
  <si>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</si>
  <si>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</si>
  <si>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</si>
  <si>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</si>
  <si>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</si>
  <si>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</si>
  <si>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</si>
  <si>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</si>
  <si>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</si>
  <si>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</si>
  <si>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</si>
  <si>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</si>
  <si>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</si>
  <si>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</si>
  <si>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</si>
  <si>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</si>
  <si>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</si>
  <si>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</si>
  <si>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</si>
  <si>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</si>
  <si>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</si>
  <si>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</si>
  <si>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</si>
  <si>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</si>
  <si>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</si>
  <si>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</si>
  <si>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</si>
  <si>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</si>
  <si>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</si>
  <si>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</si>
  <si>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</si>
  <si>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</si>
  <si>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</si>
  <si>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</si>
  <si>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</si>
  <si>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</si>
  <si>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</si>
  <si>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</si>
  <si>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</si>
  <si>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</si>
  <si>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</si>
  <si>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</si>
  <si>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</si>
  <si>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</si>
  <si>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</si>
  <si>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</si>
  <si>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</si>
  <si>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</si>
  <si>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</si>
  <si>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</si>
  <si>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</si>
  <si>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</si>
  <si>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</si>
  <si>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</si>
  <si>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</si>
  <si>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</si>
  <si>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</si>
  <si>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</si>
  <si>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</si>
  <si>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</si>
  <si>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</si>
  <si>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</si>
  <si>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</si>
  <si>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</si>
  <si>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</si>
  <si>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</si>
  <si>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</si>
  <si>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</si>
  <si>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</si>
  <si>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</si>
  <si>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</si>
  <si>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</si>
  <si>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</si>
  <si>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</si>
  <si>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</si>
  <si>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</si>
  <si>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</si>
  <si>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</si>
  <si>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</si>
  <si>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</si>
  <si>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</si>
  <si>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</si>
  <si>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</si>
  <si>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</si>
  <si>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</si>
  <si>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</si>
  <si>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</si>
  <si>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</si>
  <si>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</si>
  <si>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</si>
  <si>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</si>
  <si>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</si>
  <si>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</si>
  <si>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</si>
  <si>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</si>
  <si>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</si>
  <si>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</si>
  <si>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</si>
  <si>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</si>
  <si>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</si>
  <si>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</si>
  <si>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</si>
  <si>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</si>
  <si>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</si>
  <si>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</si>
  <si>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</si>
  <si>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</si>
  <si>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</si>
  <si>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</si>
  <si>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</si>
  <si>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</si>
  <si>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</si>
  <si>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</si>
  <si>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</si>
  <si>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</si>
  <si>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</si>
  <si>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</si>
  <si>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</si>
  <si>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</si>
  <si>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</si>
  <si>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</si>
  <si>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</si>
  <si>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</si>
  <si>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</si>
  <si>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</si>
  <si>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</si>
  <si>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</si>
  <si>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</si>
  <si>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</si>
  <si>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</si>
  <si>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</si>
  <si>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</si>
  <si>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</si>
  <si>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</si>
  <si>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</si>
  <si>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</si>
  <si>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</si>
  <si>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</si>
  <si>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</si>
  <si>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</si>
  <si>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</si>
  <si>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</si>
  <si>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</si>
  <si>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</si>
  <si>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</si>
  <si>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</si>
  <si>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</si>
  <si>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</si>
  <si>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</si>
  <si>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</si>
  <si>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</si>
  <si>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</si>
  <si>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</si>
  <si>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</si>
  <si>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</si>
  <si>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</si>
  <si>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</si>
  <si>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</si>
  <si>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</si>
  <si>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</si>
  <si>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</si>
  <si>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</si>
  <si>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</si>
  <si>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</si>
  <si>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</si>
  <si>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</si>
  <si>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</si>
  <si>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</si>
  <si>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</si>
  <si>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</si>
  <si>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</si>
  <si>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</si>
  <si>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</si>
  <si>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</si>
  <si>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</si>
  <si>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</si>
  <si>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</si>
  <si>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</si>
  <si>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</si>
  <si>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</si>
  <si>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</si>
  <si>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</si>
  <si>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</si>
  <si>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</si>
  <si>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</si>
  <si>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</si>
  <si>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</si>
  <si>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</si>
  <si>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</si>
  <si>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</si>
  <si>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</si>
  <si>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</si>
  <si>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</si>
  <si>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</si>
  <si>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</si>
  <si>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</si>
  <si>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</si>
  <si>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</si>
  <si>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</si>
  <si>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</si>
  <si>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</si>
  <si>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</si>
  <si>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</si>
  <si>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</si>
  <si>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</si>
  <si>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</si>
  <si>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</si>
  <si>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</si>
  <si>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</si>
  <si>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</si>
  <si>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</si>
  <si>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</si>
  <si>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</si>
  <si>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</si>
  <si>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</si>
  <si>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</si>
  <si>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</si>
  <si>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</si>
  <si>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</si>
  <si>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</si>
  <si>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</si>
  <si>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</si>
  <si>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</si>
  <si>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</si>
  <si>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</si>
  <si>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</si>
  <si>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</si>
  <si>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</si>
  <si>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</si>
  <si>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</si>
  <si>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</si>
  <si>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</si>
  <si>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</si>
  <si>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</si>
  <si>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</si>
  <si>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</si>
  <si>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</si>
  <si>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</si>
  <si>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</si>
  <si>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</si>
  <si>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</si>
  <si>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</si>
  <si>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</si>
  <si>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</si>
  <si>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</si>
  <si>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</si>
  <si>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</si>
  <si>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</si>
  <si>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</si>
  <si>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</si>
  <si>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</si>
  <si>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</si>
  <si>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</si>
  <si>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</si>
  <si>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</si>
  <si>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</si>
  <si>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</si>
  <si>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</si>
  <si>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</si>
  <si>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</si>
  <si>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</si>
  <si>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</si>
  <si>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</si>
  <si>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</si>
  <si>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</si>
  <si>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</si>
  <si>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</si>
  <si>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</si>
  <si>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</si>
  <si>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</si>
  <si>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</si>
  <si>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</si>
  <si>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</si>
  <si>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</si>
  <si>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</si>
  <si>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</si>
  <si>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</si>
  <si>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</si>
  <si>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</si>
  <si>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</si>
  <si>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</si>
  <si>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</si>
  <si>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</si>
  <si>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</si>
  <si>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</si>
  <si>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</si>
  <si>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</si>
  <si>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</si>
  <si>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</si>
  <si>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</si>
  <si>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</si>
  <si>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</si>
  <si>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</si>
  <si>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</si>
  <si>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</si>
  <si>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</si>
  <si>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</si>
  <si>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</si>
  <si>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</si>
  <si>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</si>
  <si>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</si>
  <si>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</si>
  <si>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</si>
  <si>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</si>
  <si>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</si>
  <si>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</si>
  <si>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</si>
  <si>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</si>
  <si>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</si>
  <si>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</si>
  <si>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</si>
  <si>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</si>
  <si>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</si>
  <si>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</si>
  <si>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</si>
  <si>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</si>
  <si>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</si>
  <si>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</si>
  <si>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</si>
  <si>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</si>
  <si>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</si>
  <si>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</si>
  <si>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</si>
  <si>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</si>
  <si>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</si>
  <si>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</si>
  <si>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</si>
  <si>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</si>
  <si>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</si>
  <si>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</si>
  <si>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</si>
  <si>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</si>
  <si>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</si>
  <si>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</si>
  <si>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</si>
  <si>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</si>
  <si>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</si>
  <si>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</si>
  <si>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</si>
  <si>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</si>
  <si>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</si>
  <si>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</si>
  <si>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</si>
  <si>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</si>
  <si>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</si>
  <si>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</si>
  <si>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</si>
  <si>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</si>
  <si>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</si>
  <si>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</si>
  <si>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</si>
  <si>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</si>
  <si>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</si>
  <si>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</si>
  <si>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</si>
  <si>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</si>
  <si>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</si>
  <si>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</si>
  <si>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</si>
  <si>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</si>
  <si>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</si>
  <si>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</si>
  <si>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</si>
  <si>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</si>
  <si>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</si>
  <si>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</si>
  <si>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</si>
  <si>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</si>
  <si>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</si>
  <si>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</si>
  <si>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</si>
  <si>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</si>
  <si>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</si>
  <si>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</si>
  <si>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</si>
  <si>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</si>
  <si>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</si>
  <si>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</si>
  <si>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</si>
  <si>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</si>
  <si>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</si>
  <si>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</si>
  <si>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</si>
  <si>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</si>
  <si>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</si>
  <si>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</si>
  <si>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</si>
  <si>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</si>
  <si>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</si>
  <si>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</si>
  <si>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</si>
  <si>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</si>
  <si>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</si>
  <si>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</si>
  <si>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</si>
  <si>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</si>
  <si>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</si>
  <si>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</si>
  <si>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</si>
  <si>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</si>
  <si>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</si>
  <si>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</si>
  <si>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</si>
  <si>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</si>
  <si>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</si>
  <si>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</si>
  <si>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</si>
  <si>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</si>
  <si>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</si>
  <si>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</si>
  <si>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</si>
  <si>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</si>
  <si>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</si>
  <si>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</si>
  <si>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</si>
  <si>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</si>
  <si>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</si>
  <si>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</si>
  <si>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</si>
  <si>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</si>
  <si>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</si>
  <si>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</si>
  <si>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</si>
  <si>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</si>
  <si>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</si>
  <si>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</si>
  <si>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</si>
  <si>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</si>
  <si>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</si>
  <si>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</si>
  <si>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</si>
  <si>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</si>
  <si>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</si>
  <si>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</si>
  <si>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</si>
  <si>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</si>
  <si>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</si>
  <si>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</si>
  <si>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</si>
  <si>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</si>
  <si>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</si>
  <si>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</si>
  <si>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</si>
  <si>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</si>
  <si>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</si>
  <si>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</si>
  <si>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</si>
  <si>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</si>
  <si>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</si>
  <si>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</si>
  <si>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</si>
  <si>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</si>
  <si>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</si>
  <si>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</si>
  <si>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</si>
  <si>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</si>
  <si>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</si>
  <si>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</si>
  <si>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</si>
  <si>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</si>
  <si>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</si>
  <si>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</si>
  <si>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</si>
  <si>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</si>
  <si>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</si>
  <si>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</si>
  <si>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</si>
  <si>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</si>
  <si>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</si>
  <si>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</si>
  <si>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</si>
  <si>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</si>
  <si>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</si>
  <si>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</si>
  <si>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</si>
  <si>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</si>
  <si>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</si>
  <si>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</si>
  <si>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</si>
  <si>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</si>
  <si>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</si>
  <si>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</si>
  <si>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</si>
  <si>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</si>
  <si>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</si>
  <si>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</si>
  <si>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</si>
  <si>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</si>
  <si>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</si>
  <si>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</si>
  <si>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</si>
  <si>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</si>
  <si>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</si>
  <si>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</si>
  <si>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</si>
  <si>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</si>
  <si>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</si>
  <si>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</si>
  <si>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</si>
  <si>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</si>
  <si>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</si>
  <si>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</si>
  <si>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</si>
  <si>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</si>
  <si>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</si>
  <si>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</si>
  <si>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</si>
  <si>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</si>
  <si>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</si>
  <si>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</si>
  <si>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</si>
  <si>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</si>
  <si>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</si>
  <si>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</si>
  <si>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</si>
  <si>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</si>
  <si>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</si>
  <si>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</si>
  <si>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</si>
  <si>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</si>
  <si>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</si>
  <si>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</si>
  <si>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</si>
  <si>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</si>
  <si>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</si>
  <si>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</si>
  <si>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</si>
  <si>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</si>
  <si>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</si>
  <si>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</si>
  <si>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</si>
  <si>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</si>
  <si>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</si>
  <si>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</si>
  <si>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</si>
  <si>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</si>
  <si>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</si>
  <si>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</si>
  <si>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</si>
  <si>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</si>
  <si>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</si>
  <si>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</si>
  <si>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</si>
  <si>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</si>
  <si>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</si>
  <si>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</si>
  <si>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</si>
  <si>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</si>
  <si>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</si>
  <si>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</si>
  <si>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</si>
  <si>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</si>
  <si>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</si>
  <si>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</si>
  <si>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</si>
  <si>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</si>
  <si>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</si>
  <si>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</si>
  <si>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</si>
  <si>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</si>
  <si>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</si>
  <si>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</si>
  <si>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</si>
  <si>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</si>
  <si>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</si>
  <si>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</si>
  <si>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</si>
  <si>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</si>
  <si>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</si>
  <si>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</si>
  <si>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</si>
  <si>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</si>
  <si>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</si>
  <si>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</si>
  <si>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</si>
  <si>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</si>
  <si>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</si>
  <si>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</si>
  <si>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</si>
  <si>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</si>
  <si>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</si>
  <si>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</si>
  <si>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</si>
  <si>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</si>
  <si>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</si>
  <si>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</si>
  <si>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</si>
  <si>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</si>
  <si>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</si>
  <si>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</si>
  <si>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</si>
  <si>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</si>
  <si>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</si>
  <si>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</si>
  <si>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</si>
  <si>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</si>
  <si>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</si>
  <si>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</si>
  <si>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</si>
  <si>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</si>
  <si>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</si>
  <si>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</si>
  <si>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</si>
  <si>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</si>
  <si>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</si>
  <si>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</si>
  <si>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</si>
  <si>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</si>
  <si>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</si>
  <si>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</si>
  <si>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</si>
  <si>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</si>
  <si>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</si>
  <si>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</si>
  <si>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</si>
  <si>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</si>
  <si>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</si>
  <si>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</si>
  <si>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</si>
  <si>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</si>
  <si>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</si>
  <si>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</si>
  <si>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</si>
  <si>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</si>
  <si>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</si>
  <si>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</si>
  <si>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</si>
  <si>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</si>
  <si>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</si>
  <si>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</si>
  <si>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</si>
  <si>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</si>
  <si>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</si>
  <si>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</si>
  <si>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</si>
  <si>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</si>
  <si>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</si>
  <si>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</si>
  <si>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</si>
  <si>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</si>
  <si>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</si>
  <si>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</si>
  <si>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</si>
  <si>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</si>
  <si>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</si>
  <si>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</si>
  <si>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</si>
  <si>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</si>
  <si>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</si>
  <si>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</si>
  <si>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</si>
  <si>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</si>
  <si>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</si>
  <si>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</si>
  <si>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</si>
  <si>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</si>
  <si>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</si>
  <si>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</si>
  <si>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</si>
  <si>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</si>
  <si>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</si>
  <si>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</si>
  <si>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</si>
  <si>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</si>
  <si>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</si>
  <si>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</si>
  <si>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</si>
  <si>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</si>
  <si>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</si>
  <si>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</si>
  <si>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</si>
  <si>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</si>
  <si>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</si>
  <si>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</si>
  <si>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</si>
  <si>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</si>
  <si>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</si>
  <si>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</si>
  <si>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</si>
  <si>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</si>
  <si>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</si>
  <si>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</si>
  <si>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</si>
  <si>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</si>
  <si>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</si>
  <si>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</si>
  <si>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</si>
  <si>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</si>
  <si>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</si>
  <si>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</si>
  <si>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</si>
  <si>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</si>
  <si>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</si>
  <si>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</si>
  <si>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</si>
  <si>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</si>
  <si>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</si>
  <si>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</si>
  <si>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</si>
  <si>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</si>
  <si>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</si>
  <si>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</si>
  <si>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</si>
  <si>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</si>
  <si>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</si>
  <si>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</si>
  <si>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</si>
  <si>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</si>
  <si>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</si>
  <si>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</si>
  <si>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</si>
  <si>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</si>
  <si>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</si>
  <si>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</si>
  <si>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</si>
  <si>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</si>
  <si>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</si>
  <si>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</si>
  <si>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</si>
  <si>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</si>
  <si>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</si>
  <si>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</si>
  <si>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</si>
  <si>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</si>
  <si>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</si>
  <si>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</si>
  <si>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</si>
  <si>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</si>
  <si>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</si>
  <si>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</si>
  <si>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</si>
  <si>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</si>
  <si>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</si>
  <si>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</si>
  <si>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</si>
  <si>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</si>
  <si>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</si>
  <si>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</si>
  <si>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</si>
  <si>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</si>
  <si>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</si>
  <si>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</si>
  <si>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</si>
  <si>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</si>
  <si>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</si>
  <si>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</si>
  <si>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</si>
  <si>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</si>
  <si>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</si>
  <si>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</si>
  <si>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</si>
  <si>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</si>
  <si>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</si>
  <si>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</si>
  <si>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</si>
  <si>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</si>
  <si>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</si>
  <si>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</si>
  <si>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</si>
  <si>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</si>
  <si>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</si>
  <si>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</si>
  <si>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</si>
  <si>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</si>
  <si>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</si>
  <si>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</si>
  <si>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</si>
  <si>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</si>
  <si>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</si>
  <si>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</si>
  <si>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</si>
  <si>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</si>
  <si>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</si>
  <si>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</si>
  <si>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</si>
  <si>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</si>
  <si>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</si>
  <si>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</si>
  <si>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</si>
  <si>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</si>
  <si>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</si>
  <si>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</si>
  <si>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</si>
  <si>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</si>
  <si>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</si>
  <si>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</si>
  <si>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</si>
  <si>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</si>
  <si>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</si>
  <si>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</si>
  <si>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</si>
  <si>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</si>
  <si>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</si>
  <si>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</si>
  <si>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</si>
  <si>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</si>
  <si>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</si>
  <si>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</si>
  <si>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</si>
  <si>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</si>
  <si>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</si>
  <si>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</si>
  <si>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</si>
  <si>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</si>
  <si>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</si>
  <si>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</si>
  <si>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</si>
  <si>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</si>
  <si>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</si>
  <si>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</si>
  <si>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</si>
  <si>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</si>
  <si>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</si>
  <si>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</si>
  <si>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</si>
  <si>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</si>
  <si>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</si>
  <si>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</si>
  <si>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</si>
  <si>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</si>
  <si>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</si>
  <si>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</si>
  <si>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</si>
  <si>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</si>
  <si>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</si>
  <si>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</si>
  <si>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</si>
  <si>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</si>
  <si>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</si>
  <si>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</si>
  <si>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</si>
  <si>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</si>
  <si>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</si>
  <si>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</si>
  <si>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</si>
  <si>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</si>
  <si>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</si>
  <si>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</si>
  <si>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</si>
  <si>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</si>
  <si>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</si>
  <si>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</si>
  <si>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</si>
  <si>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</si>
  <si>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</si>
  <si>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</si>
  <si>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</si>
  <si>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</si>
  <si>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</si>
  <si>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</si>
  <si>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</si>
  <si>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</si>
  <si>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</si>
  <si>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</si>
  <si>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</si>
  <si>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</si>
  <si>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</si>
  <si>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</si>
  <si>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</si>
  <si>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</si>
  <si>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</si>
  <si>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</si>
  <si>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</si>
  <si>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</si>
  <si>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</si>
  <si>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</si>
  <si>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</si>
  <si>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</si>
  <si>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</si>
  <si>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</si>
  <si>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</si>
  <si>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</si>
  <si>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</si>
  <si>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</si>
  <si>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</si>
  <si>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</si>
  <si>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</si>
  <si>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</si>
  <si>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</si>
  <si>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</si>
  <si>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</si>
  <si>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</si>
  <si>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</si>
  <si>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</si>
  <si>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</si>
  <si>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</si>
  <si>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</si>
  <si>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</si>
  <si>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</si>
  <si>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</si>
  <si>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</si>
  <si>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</si>
  <si>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</si>
  <si>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</si>
  <si>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</si>
  <si>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</si>
  <si>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</si>
  <si>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</si>
  <si>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</si>
  <si>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</si>
  <si>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</si>
  <si>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</si>
  <si>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</si>
  <si>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</si>
  <si>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</si>
  <si>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</si>
  <si>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</si>
  <si>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</si>
  <si>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</si>
  <si>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</si>
  <si>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</si>
  <si>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</si>
  <si>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</si>
  <si>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</si>
  <si>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</si>
  <si>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</si>
  <si>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</si>
  <si>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</si>
  <si>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</si>
  <si>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</si>
  <si>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</si>
  <si>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</si>
  <si>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</si>
  <si>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</si>
  <si>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</si>
  <si>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</si>
  <si>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</si>
  <si>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</si>
  <si>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</si>
  <si>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</si>
  <si>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</si>
  <si>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</si>
  <si>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</si>
  <si>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</si>
  <si>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</si>
  <si>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</si>
  <si>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</si>
  <si>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</si>
  <si>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</si>
  <si>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</si>
  <si>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</si>
  <si>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</si>
  <si>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</si>
  <si>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</si>
  <si>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</si>
  <si>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</si>
  <si>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</si>
  <si>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</si>
  <si>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</si>
  <si>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</si>
  <si>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</si>
  <si>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</si>
  <si>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</si>
  <si>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</si>
  <si>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</si>
  <si>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</si>
  <si>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</si>
  <si>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</si>
  <si>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</si>
  <si>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</si>
  <si>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</si>
  <si>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</si>
  <si>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</si>
  <si>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</si>
  <si>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</si>
  <si>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</si>
  <si>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</si>
  <si>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</si>
  <si>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</si>
  <si>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</si>
  <si>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</si>
  <si>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</si>
  <si>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</si>
  <si>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</si>
  <si>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</si>
  <si>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</si>
  <si>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</si>
  <si>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</si>
  <si>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</si>
  <si>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</si>
  <si>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</si>
  <si>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</si>
  <si>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</si>
  <si>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</si>
  <si>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</si>
  <si>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</si>
  <si>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</si>
  <si>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</si>
  <si>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</si>
  <si>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</si>
  <si>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</si>
  <si>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</si>
  <si>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</si>
  <si>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</si>
  <si>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</si>
  <si>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</si>
  <si>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</si>
  <si>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</si>
  <si>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</si>
  <si>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</si>
  <si>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</si>
  <si>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</si>
  <si>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</si>
  <si>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</si>
  <si>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</si>
  <si>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</si>
  <si>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</si>
  <si>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</si>
  <si>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</si>
  <si>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</si>
  <si>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</si>
  <si>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</si>
  <si>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</si>
  <si>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</si>
  <si>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</si>
  <si>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</si>
  <si>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</si>
  <si>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</si>
  <si>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</si>
  <si>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</si>
  <si>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</si>
  <si>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</si>
  <si>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</si>
  <si>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</si>
  <si>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</si>
  <si>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</si>
  <si>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</si>
  <si>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</si>
  <si>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</si>
  <si>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</si>
  <si>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</si>
  <si>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</si>
  <si>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</si>
  <si>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</si>
  <si>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</si>
  <si>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</si>
  <si>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</si>
  <si>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</si>
  <si>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</si>
  <si>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</si>
  <si>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</si>
  <si>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</si>
  <si>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</si>
  <si>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</si>
  <si>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</si>
  <si>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</si>
  <si>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</si>
  <si>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</si>
  <si>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</si>
  <si>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</si>
  <si>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</si>
  <si>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</si>
  <si>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</si>
  <si>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</si>
  <si>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</si>
  <si>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</si>
  <si>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</si>
  <si>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</si>
  <si>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</si>
  <si>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</si>
  <si>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</si>
  <si>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</si>
  <si>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</si>
  <si>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</si>
  <si>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</si>
  <si>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</si>
  <si>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</si>
  <si>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</si>
  <si>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</si>
  <si>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</si>
  <si>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</si>
  <si>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</si>
  <si>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</si>
  <si>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</si>
  <si>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</si>
  <si>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</si>
  <si>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</si>
  <si>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</si>
  <si>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</si>
  <si>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</si>
  <si>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</si>
  <si>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</si>
  <si>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</si>
  <si>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</si>
  <si>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</si>
  <si>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</si>
  <si>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</si>
  <si>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</si>
  <si>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</si>
  <si>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</si>
  <si>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</si>
  <si>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</si>
  <si>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</si>
  <si>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</si>
  <si>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</si>
  <si>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</si>
  <si>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</si>
  <si>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</si>
  <si>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</si>
  <si>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</si>
  <si>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</si>
  <si>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</si>
  <si>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</si>
  <si>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</si>
  <si>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</si>
  <si>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</si>
  <si>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</si>
  <si>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</si>
  <si>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</si>
  <si>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</si>
  <si>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</si>
  <si>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</si>
  <si>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</si>
  <si>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</si>
  <si>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</si>
  <si>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</si>
  <si>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</si>
  <si>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</si>
  <si>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</si>
  <si>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</si>
  <si>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</si>
  <si>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</si>
  <si>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</si>
  <si>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</si>
  <si>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</si>
  <si>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</si>
  <si>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</si>
  <si>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</si>
  <si>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</si>
  <si>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</si>
  <si>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</si>
  <si>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</si>
  <si>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</si>
  <si>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</si>
  <si>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</si>
  <si>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</si>
  <si>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</si>
  <si>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</si>
  <si>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</si>
  <si>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</si>
  <si>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</si>
  <si>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</si>
  <si>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</si>
  <si>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</si>
  <si>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</si>
  <si>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</si>
  <si>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</si>
  <si>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</si>
  <si>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</si>
  <si>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</si>
  <si>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</si>
  <si>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</si>
  <si>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</si>
  <si>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</si>
  <si>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</si>
  <si>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</si>
  <si>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</si>
  <si>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</si>
  <si>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</si>
  <si>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</si>
  <si>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</si>
  <si>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</si>
  <si>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</si>
  <si>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</si>
  <si>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</si>
  <si>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</si>
  <si>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</si>
  <si>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</si>
  <si>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</si>
  <si>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</si>
  <si>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</si>
  <si>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</si>
  <si>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</si>
  <si>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</si>
  <si>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</si>
  <si>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</si>
  <si>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</si>
  <si>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</si>
  <si>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</si>
  <si>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</si>
  <si>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</si>
  <si>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</si>
  <si>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</si>
  <si>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</si>
  <si>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</si>
  <si>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</si>
  <si>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</si>
  <si>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</si>
  <si>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</si>
  <si>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</si>
  <si>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</si>
  <si>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</si>
  <si>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</si>
  <si>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</si>
  <si>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</si>
  <si>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</si>
  <si>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</si>
  <si>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</si>
  <si>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</si>
  <si>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</si>
  <si>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</si>
  <si>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</si>
  <si>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</si>
  <si>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</si>
  <si>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</si>
  <si>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</si>
  <si>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</si>
  <si>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</si>
  <si>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</si>
  <si>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</si>
  <si>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</si>
  <si>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</si>
  <si>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</si>
  <si>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</si>
  <si>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</si>
  <si>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</si>
  <si>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</si>
  <si>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</si>
  <si>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</si>
  <si>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</si>
  <si>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</si>
  <si>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</si>
  <si>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</si>
  <si>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</si>
  <si>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</si>
  <si>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</si>
  <si>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</si>
  <si>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</si>
  <si>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</si>
  <si>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</si>
  <si>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</si>
  <si>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</si>
  <si>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</si>
  <si>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</si>
  <si>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</si>
  <si>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</si>
  <si>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</si>
  <si>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</si>
  <si>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</si>
  <si>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</si>
  <si>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</si>
  <si>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</si>
  <si>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</si>
  <si>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</si>
  <si>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</si>
  <si>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</si>
  <si>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</si>
  <si>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</si>
  <si>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</si>
  <si>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</si>
  <si>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</si>
  <si>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</si>
  <si>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</si>
  <si>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</si>
  <si>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</si>
  <si>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</si>
  <si>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</si>
  <si>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</si>
  <si>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</si>
  <si>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</si>
  <si>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</si>
  <si>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</si>
  <si>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</si>
  <si>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</si>
  <si>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</si>
  <si>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</si>
  <si>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</si>
  <si>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</si>
  <si>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</si>
  <si>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</si>
  <si>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</si>
  <si>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</si>
  <si>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</si>
  <si>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</si>
  <si>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</si>
  <si>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</si>
  <si>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</si>
  <si>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</si>
  <si>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</si>
  <si>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</si>
  <si>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</si>
  <si>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</si>
  <si>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</si>
  <si>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</si>
  <si>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</si>
  <si>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</si>
  <si>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</si>
  <si>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</si>
  <si>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</si>
  <si>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</si>
  <si>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</si>
  <si>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</si>
  <si>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</si>
  <si>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</si>
  <si>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</si>
  <si>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</si>
  <si>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</si>
  <si>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</si>
  <si>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</si>
  <si>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</si>
  <si>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</si>
  <si>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</si>
  <si>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</si>
  <si>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</si>
  <si>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</si>
  <si>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</si>
  <si>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</si>
  <si>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</si>
  <si>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</si>
  <si>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</si>
  <si>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</si>
  <si>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</si>
  <si>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</si>
  <si>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</si>
  <si>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</si>
  <si>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</si>
  <si>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</si>
  <si>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</si>
  <si>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</si>
  <si>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</si>
  <si>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</si>
  <si>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</si>
  <si>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</si>
  <si>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</si>
  <si>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</si>
  <si>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</si>
  <si>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</si>
  <si>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</si>
  <si>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</si>
  <si>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</si>
  <si>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</si>
  <si>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</si>
  <si>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</si>
  <si>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</si>
  <si>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</si>
  <si>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</si>
  <si>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</si>
  <si>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</si>
  <si>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</si>
  <si>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</si>
  <si>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</si>
  <si>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</si>
  <si>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</si>
  <si>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</si>
  <si>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</si>
  <si>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</si>
  <si>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</si>
  <si>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</si>
  <si>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</si>
  <si>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</si>
  <si>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</si>
  <si>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</si>
  <si>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</si>
  <si>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</si>
  <si>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</si>
  <si>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</si>
  <si>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</si>
  <si>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</si>
  <si>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</si>
  <si>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</si>
  <si>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</si>
  <si>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</si>
  <si>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</si>
  <si>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</si>
  <si>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</si>
  <si>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</si>
  <si>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</si>
  <si>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</si>
  <si>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</si>
  <si>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</si>
  <si>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</si>
  <si>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</si>
  <si>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</si>
  <si>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</si>
  <si>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</si>
  <si>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</si>
  <si>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</si>
  <si>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</si>
  <si>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</si>
  <si>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</si>
  <si>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</si>
  <si>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</si>
  <si>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</si>
  <si>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</si>
  <si>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</si>
  <si>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</si>
  <si>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</si>
  <si>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</si>
  <si>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</si>
  <si>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</si>
  <si>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</si>
  <si>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</si>
  <si>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</si>
  <si>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</si>
  <si>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</si>
  <si>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</si>
  <si>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</si>
  <si>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</si>
  <si>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</si>
  <si>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</si>
  <si>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</si>
  <si>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</si>
  <si>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</si>
  <si>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</si>
  <si>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</si>
  <si>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</si>
  <si>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</si>
  <si>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</si>
  <si>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</si>
  <si>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</si>
  <si>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</si>
  <si>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</si>
  <si>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</si>
  <si>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</si>
  <si>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</si>
  <si>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</si>
  <si>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</si>
  <si>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</si>
  <si>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</si>
  <si>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</si>
  <si>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</si>
  <si>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</si>
  <si>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</si>
  <si>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</si>
  <si>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</si>
  <si>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</si>
  <si>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</si>
  <si>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</si>
  <si>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</si>
  <si>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</si>
  <si>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</si>
  <si>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</si>
  <si>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</si>
  <si>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</si>
  <si>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</si>
  <si>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</si>
  <si>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</si>
  <si>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</si>
  <si>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</si>
  <si>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</si>
  <si>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</si>
  <si>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</si>
  <si>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</si>
  <si>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</si>
  <si>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</si>
  <si>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</si>
  <si>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</si>
  <si>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</si>
  <si>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</si>
  <si>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</si>
  <si>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</si>
  <si>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</si>
  <si>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</si>
  <si>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</si>
  <si>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</si>
  <si>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</si>
  <si>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</si>
  <si>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</si>
  <si>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</si>
  <si>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</si>
  <si>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</si>
  <si>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</si>
  <si>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</si>
  <si>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</si>
  <si>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</si>
  <si>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</si>
  <si>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</si>
  <si>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</si>
  <si>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</si>
  <si>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</si>
  <si>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</si>
  <si>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</si>
  <si>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</si>
  <si>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</si>
  <si>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</si>
  <si>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</si>
  <si>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</si>
  <si>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</si>
  <si>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</si>
  <si>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</si>
  <si>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</si>
  <si>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</si>
  <si>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</si>
  <si>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</si>
  <si>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</si>
  <si>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</si>
  <si>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</si>
  <si>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</si>
  <si>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</si>
  <si>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</si>
  <si>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</si>
  <si>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</si>
  <si>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</si>
  <si>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</si>
  <si>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</si>
  <si>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</si>
  <si>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</si>
  <si>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</si>
  <si>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</si>
  <si>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</si>
  <si>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</si>
  <si>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</si>
  <si>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</si>
  <si>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</si>
  <si>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</si>
  <si>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</si>
  <si>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</si>
  <si>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</si>
  <si>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</si>
  <si>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</si>
  <si>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</si>
  <si>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</si>
  <si>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</si>
  <si>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</si>
  <si>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</si>
  <si>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</si>
  <si>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</si>
  <si>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</si>
  <si>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</si>
  <si>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</si>
  <si>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</si>
  <si>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</si>
  <si>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</si>
  <si>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</si>
  <si>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</si>
  <si>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</si>
  <si>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</si>
  <si>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</si>
  <si>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</si>
  <si>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</si>
  <si>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</si>
  <si>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</si>
  <si>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</si>
  <si>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</si>
  <si>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</si>
  <si>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</si>
  <si>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</si>
  <si>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</si>
  <si>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</si>
  <si>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</si>
  <si>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</si>
  <si>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</si>
  <si>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</si>
  <si>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</si>
  <si>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</si>
  <si>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</si>
  <si>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</si>
  <si>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</si>
  <si>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</si>
  <si>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</si>
  <si>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</si>
  <si>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</si>
  <si>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</si>
  <si>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</si>
  <si>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</si>
  <si>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</si>
  <si>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</si>
  <si>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</si>
  <si>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</si>
  <si>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</si>
  <si>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</si>
  <si>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</si>
  <si>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</si>
  <si>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</si>
  <si>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</si>
  <si>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</si>
  <si>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</si>
  <si>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</si>
  <si>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</si>
  <si>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</si>
  <si>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</si>
  <si>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</si>
  <si>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</si>
  <si>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</si>
  <si>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</si>
  <si>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</si>
  <si>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</si>
  <si>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</si>
  <si>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</si>
  <si>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</si>
  <si>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</si>
  <si>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</si>
  <si>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</si>
  <si>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</si>
  <si>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</si>
  <si>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</si>
  <si>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</si>
  <si>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</si>
  <si>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</si>
  <si>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</si>
  <si>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</si>
  <si>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</si>
  <si>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</si>
  <si>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</si>
  <si>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</si>
  <si>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</si>
  <si>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</si>
  <si>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</si>
  <si>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</si>
  <si>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</si>
  <si>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</si>
  <si>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</si>
  <si>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</si>
  <si>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</si>
  <si>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</si>
  <si>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</si>
  <si>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</si>
  <si>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</si>
  <si>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</si>
  <si>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</si>
  <si>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</si>
  <si>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</si>
  <si>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</si>
  <si>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</si>
  <si>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</si>
  <si>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</si>
  <si>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</si>
  <si>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</si>
  <si>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</si>
  <si>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</si>
  <si>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</si>
  <si>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</si>
  <si>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</si>
  <si>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</si>
  <si>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</si>
  <si>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</si>
  <si>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</si>
  <si>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</si>
  <si>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</si>
  <si>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</si>
  <si>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</si>
  <si>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</si>
  <si>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</si>
  <si>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</si>
  <si>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</si>
  <si>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</si>
  <si>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</si>
  <si>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</si>
  <si>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</si>
  <si>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</si>
  <si>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</si>
  <si>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</si>
  <si>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</si>
  <si>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</si>
  <si>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</si>
  <si>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</si>
  <si>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</si>
  <si>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</si>
  <si>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</si>
  <si>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</si>
  <si>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</si>
  <si>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</si>
  <si>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</si>
  <si>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</si>
  <si>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</si>
  <si>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</si>
  <si>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</si>
  <si>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</si>
  <si>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</si>
  <si>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</si>
  <si>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</si>
  <si>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</si>
  <si>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</si>
  <si>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</si>
  <si>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</si>
  <si>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</si>
  <si>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</si>
  <si>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</si>
  <si>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</si>
  <si>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</si>
  <si>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</si>
  <si>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</si>
  <si>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</si>
  <si>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</si>
  <si>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</si>
  <si>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</si>
  <si>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</si>
  <si>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</si>
  <si>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</si>
  <si>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</si>
  <si>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</si>
  <si>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</si>
  <si>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</si>
  <si>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</si>
  <si>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</si>
  <si>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</si>
  <si>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</si>
  <si>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</si>
  <si>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</si>
  <si>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</si>
  <si>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</si>
  <si>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</si>
  <si>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</si>
  <si>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</si>
  <si>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</si>
  <si>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</si>
  <si>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</si>
  <si>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</si>
  <si>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</si>
  <si>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</si>
  <si>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</si>
  <si>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</si>
  <si>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</si>
  <si>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</si>
  <si>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</si>
  <si>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</si>
  <si>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</si>
  <si>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</si>
  <si>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</si>
  <si>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</si>
  <si>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</si>
  <si>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</si>
  <si>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</si>
  <si>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</si>
  <si>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</si>
  <si>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</si>
  <si>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</si>
  <si>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</si>
  <si>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</si>
  <si>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</si>
  <si>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</si>
  <si>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</si>
  <si>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</si>
  <si>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</si>
  <si>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</si>
  <si>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</si>
  <si>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</si>
  <si>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</si>
  <si>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</si>
  <si>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</si>
  <si>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</si>
  <si>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</si>
  <si>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</si>
  <si>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</si>
  <si>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</si>
  <si>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</si>
  <si>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</si>
  <si>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</si>
  <si>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</si>
  <si>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</si>
  <si>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</si>
  <si>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</si>
  <si>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</si>
  <si>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</si>
  <si>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</si>
  <si>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</si>
  <si>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</si>
  <si>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</si>
  <si>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</si>
  <si>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</si>
  <si>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</si>
  <si>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</si>
  <si>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</si>
  <si>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</si>
  <si>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</si>
  <si>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</si>
  <si>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</si>
  <si>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</si>
  <si>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</si>
  <si>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</si>
  <si>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</si>
  <si>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</si>
  <si>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</si>
  <si>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</si>
  <si>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</si>
  <si>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</si>
  <si>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</si>
  <si>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</si>
  <si>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</si>
  <si>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</si>
  <si>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</si>
  <si>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</si>
  <si>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</si>
  <si>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</si>
  <si>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</si>
  <si>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</si>
  <si>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</si>
  <si>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</si>
  <si>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</si>
  <si>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</si>
  <si>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</si>
  <si>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</si>
  <si>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</si>
  <si>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</si>
  <si>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</si>
  <si>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</si>
  <si>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</si>
  <si>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</si>
  <si>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</si>
  <si>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</si>
  <si>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</si>
  <si>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</si>
  <si>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</si>
  <si>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</si>
  <si>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</si>
  <si>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</si>
  <si>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</si>
  <si>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</si>
  <si>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</si>
  <si>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</si>
  <si>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</si>
  <si>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</si>
  <si>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</si>
  <si>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</si>
  <si>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</si>
  <si>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</si>
  <si>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</si>
  <si>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</si>
  <si>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</si>
  <si>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</si>
  <si>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</si>
  <si>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</si>
  <si>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</si>
  <si>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</si>
  <si>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</si>
  <si>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</si>
  <si>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</si>
  <si>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</si>
  <si>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</si>
  <si>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</si>
  <si>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</si>
  <si>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</si>
  <si>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</si>
  <si>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</si>
  <si>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</si>
  <si>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</si>
  <si>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</si>
  <si>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</si>
  <si>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</si>
  <si>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</si>
  <si>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</si>
  <si>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</si>
  <si>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</si>
  <si>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</si>
  <si>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</si>
  <si>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</si>
  <si>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</si>
  <si>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</si>
  <si>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</si>
  <si>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</si>
  <si>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</si>
  <si>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</si>
  <si>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</si>
  <si>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</si>
  <si>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</si>
  <si>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</si>
  <si>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</si>
  <si>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</si>
  <si>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</si>
  <si>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</si>
  <si>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</si>
  <si>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</si>
  <si>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</si>
  <si>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</si>
  <si>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</si>
  <si>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</si>
  <si>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</si>
  <si>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</si>
  <si>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</si>
  <si>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</si>
  <si>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</si>
  <si>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</si>
  <si>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</si>
  <si>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</si>
  <si>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</si>
  <si>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</si>
  <si>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</si>
  <si>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</si>
  <si>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</si>
  <si>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</si>
  <si>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</si>
  <si>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</si>
  <si>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</si>
  <si>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</si>
  <si>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</si>
  <si>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</si>
  <si>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</si>
  <si>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</si>
  <si>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</si>
  <si>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</si>
  <si>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</si>
  <si>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</si>
  <si>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</si>
  <si>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</si>
  <si>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</si>
  <si>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</si>
  <si>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</si>
  <si>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</si>
  <si>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</si>
  <si>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</si>
  <si>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</si>
  <si>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</si>
  <si>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</si>
  <si>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</si>
  <si>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</si>
  <si>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</si>
  <si>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</si>
  <si>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</si>
  <si>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</si>
  <si>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</si>
  <si>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</si>
  <si>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</si>
  <si>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</si>
  <si>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</si>
  <si>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</si>
  <si>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</si>
  <si>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</si>
  <si>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</si>
  <si>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</si>
  <si>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</si>
  <si>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</si>
  <si>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</si>
  <si>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</si>
  <si>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</si>
  <si>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</si>
  <si>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</si>
  <si>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</si>
  <si>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</si>
  <si>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</si>
  <si>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</si>
  <si>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</si>
  <si>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</si>
  <si>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</si>
  <si>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</si>
  <si>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</si>
  <si>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</si>
  <si>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</si>
  <si>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</si>
  <si>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</si>
  <si>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</si>
  <si>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</si>
  <si>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</si>
  <si>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</si>
  <si>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</si>
  <si>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</si>
  <si>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</si>
  <si>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</si>
  <si>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</si>
  <si>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</si>
  <si>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</si>
  <si>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</si>
  <si>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</si>
  <si>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</si>
  <si>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</si>
  <si>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</si>
  <si>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</si>
  <si>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</si>
  <si>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</si>
  <si>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</si>
  <si>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</si>
  <si>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</si>
  <si>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</si>
  <si>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</si>
  <si>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</si>
  <si>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</si>
  <si>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</si>
  <si>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</si>
  <si>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</si>
  <si>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</si>
  <si>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</si>
  <si>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</si>
  <si>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</si>
  <si>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</si>
  <si>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</si>
  <si>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</si>
  <si>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</si>
  <si>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</si>
  <si>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</si>
  <si>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</si>
  <si>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</si>
  <si>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</si>
  <si>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</si>
  <si>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</si>
  <si>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</si>
  <si>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</si>
  <si>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</si>
  <si>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</si>
  <si>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</si>
  <si>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</si>
  <si>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</si>
  <si>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</si>
  <si>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</si>
  <si>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</si>
  <si>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</si>
  <si>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</si>
  <si>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</si>
  <si>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</si>
  <si>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</si>
  <si>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</si>
  <si>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</si>
  <si>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</si>
  <si>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</si>
  <si>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</si>
  <si>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</si>
  <si>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</si>
  <si>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</si>
  <si>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</si>
  <si>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</si>
  <si>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</si>
  <si>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</si>
  <si>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</si>
  <si>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</si>
  <si>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</si>
  <si>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</si>
  <si>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</si>
  <si>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</si>
  <si>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</si>
  <si>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</si>
  <si>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</si>
  <si>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</si>
  <si>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</si>
  <si>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</si>
  <si>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</si>
  <si>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</si>
  <si>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</si>
  <si>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</si>
  <si>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</si>
  <si>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</si>
  <si>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</si>
  <si>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</si>
  <si>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</si>
  <si>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</si>
  <si>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</si>
  <si>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</si>
  <si>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</si>
  <si>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</si>
  <si>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</si>
  <si>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</si>
  <si>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</si>
  <si>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</si>
  <si>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</si>
  <si>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</si>
  <si>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</si>
  <si>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</si>
  <si>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</si>
  <si>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</si>
  <si>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</si>
  <si>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</si>
  <si>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</si>
  <si>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</si>
  <si>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</si>
  <si>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</si>
  <si>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</si>
  <si>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</si>
  <si>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</si>
  <si>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</si>
  <si>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</si>
  <si>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</si>
  <si>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</si>
  <si>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</si>
  <si>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</si>
  <si>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</si>
  <si>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</si>
  <si>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</si>
  <si>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</si>
  <si>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</si>
  <si>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</si>
  <si>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</si>
  <si>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</si>
  <si>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</si>
  <si>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</si>
  <si>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</si>
  <si>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</si>
  <si>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</si>
  <si>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</si>
  <si>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</si>
  <si>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</si>
  <si>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</si>
  <si>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</si>
  <si>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</si>
  <si>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</si>
  <si>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</si>
  <si>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</si>
  <si>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</si>
  <si>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</si>
  <si>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</si>
  <si>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</si>
  <si>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</si>
  <si>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</si>
  <si>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</si>
  <si>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</si>
  <si>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</si>
  <si>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</si>
  <si>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</si>
  <si>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</si>
  <si>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</si>
  <si>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</si>
  <si>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</si>
  <si>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</si>
  <si>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</si>
  <si>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</si>
  <si>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</si>
  <si>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</si>
  <si>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</si>
  <si>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</si>
  <si>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</si>
  <si>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</si>
  <si>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</si>
  <si>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</si>
  <si>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</si>
  <si>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</si>
  <si>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</si>
  <si>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</si>
  <si>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</si>
  <si>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</si>
  <si>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</si>
  <si>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</si>
  <si>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</si>
  <si>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</si>
  <si>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</si>
  <si>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</si>
  <si>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</si>
  <si>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</si>
  <si>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</si>
  <si>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</si>
  <si>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</si>
  <si>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</si>
  <si>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</si>
  <si>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</si>
  <si>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</si>
  <si>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</si>
  <si>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</si>
  <si>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</si>
  <si>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</si>
  <si>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</si>
  <si>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</si>
  <si>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</si>
  <si>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</si>
  <si>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</si>
  <si>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</si>
  <si>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</si>
  <si>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</si>
  <si>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</si>
  <si>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</si>
  <si>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</si>
  <si>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</si>
  <si>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</si>
  <si>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</si>
  <si>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</si>
  <si>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</si>
  <si>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</si>
  <si>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</si>
  <si>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</si>
  <si>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</si>
  <si>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</si>
  <si>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</si>
  <si>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</si>
  <si>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</si>
  <si>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</si>
  <si>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</si>
  <si>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</si>
  <si>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</si>
  <si>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</si>
  <si>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</si>
  <si>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</si>
  <si>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</si>
  <si>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</si>
  <si>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</si>
  <si>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</si>
  <si>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</si>
  <si>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</si>
  <si>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</si>
  <si>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</si>
  <si>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</si>
  <si>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</si>
  <si>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</si>
  <si>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</si>
  <si>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</si>
  <si>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</si>
  <si>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</si>
  <si>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</si>
  <si>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</si>
  <si>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</si>
  <si>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</si>
  <si>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</si>
  <si>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</si>
  <si>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</si>
  <si>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</si>
  <si>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</si>
  <si>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</si>
  <si>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</si>
  <si>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</si>
  <si>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</si>
  <si>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</si>
  <si>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</si>
  <si>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</si>
  <si>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</si>
  <si>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</si>
  <si>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</si>
  <si>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</si>
  <si>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</si>
  <si>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</si>
  <si>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</si>
  <si>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</si>
  <si>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</si>
  <si>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</si>
  <si>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</si>
  <si>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</si>
  <si>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</si>
  <si>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</si>
  <si>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</si>
  <si>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</si>
  <si>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</si>
  <si>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</si>
  <si>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</si>
  <si>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</si>
  <si>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</si>
  <si>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</si>
  <si>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</si>
  <si>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</si>
  <si>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</si>
  <si>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</si>
  <si>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</si>
  <si>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</si>
  <si>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</si>
  <si>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</si>
  <si>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</si>
  <si>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</si>
  <si>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</si>
  <si>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</si>
  <si>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</si>
  <si>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</si>
  <si>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</si>
  <si>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</si>
  <si>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</si>
  <si>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</si>
  <si>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</si>
  <si>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</si>
  <si>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</si>
  <si>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</si>
  <si>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</si>
  <si>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</si>
  <si>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</si>
  <si>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</si>
  <si>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</si>
  <si>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</si>
  <si>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</si>
  <si>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</si>
  <si>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</si>
  <si>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</si>
  <si>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</si>
  <si>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</si>
  <si>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</si>
  <si>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</si>
  <si>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</si>
  <si>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</si>
  <si>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</si>
  <si>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</si>
  <si>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</si>
  <si>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</si>
  <si>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</si>
  <si>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</si>
  <si>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</si>
  <si>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</si>
  <si>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</si>
  <si>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</si>
  <si>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</si>
  <si>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</si>
  <si>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</si>
  <si>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</si>
  <si>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</si>
  <si>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</si>
  <si>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</si>
  <si>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</si>
  <si>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</si>
  <si>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</si>
  <si>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</si>
  <si>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</si>
  <si>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</si>
  <si>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</si>
  <si>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</si>
  <si>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</si>
  <si>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</si>
  <si>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</si>
  <si>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</si>
  <si>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</si>
  <si>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</si>
  <si>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</si>
  <si>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</si>
  <si>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</si>
  <si>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</si>
  <si>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</si>
  <si>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</si>
  <si>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</si>
  <si>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</si>
  <si>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</si>
  <si>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</si>
  <si>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</si>
  <si>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</si>
  <si>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</si>
  <si>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</si>
  <si>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</si>
  <si>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</si>
  <si>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</si>
  <si>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</si>
  <si>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</si>
  <si>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</si>
  <si>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</si>
  <si>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</si>
  <si>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</si>
  <si>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</si>
  <si>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</si>
  <si>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</si>
  <si>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</si>
  <si>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</si>
  <si>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</si>
  <si>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</si>
  <si>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</si>
  <si>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</si>
  <si>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</si>
  <si>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</si>
  <si>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</si>
  <si>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</si>
  <si>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</si>
  <si>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</si>
  <si>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</si>
  <si>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</si>
  <si>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</si>
  <si>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</si>
  <si>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</si>
  <si>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</si>
  <si>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</si>
  <si>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</si>
  <si>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</si>
  <si>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</si>
  <si>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</si>
  <si>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</si>
  <si>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</si>
  <si>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</si>
  <si>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</si>
  <si>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</si>
  <si>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</si>
  <si>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</si>
  <si>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</si>
  <si>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</si>
  <si>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</si>
  <si>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</si>
  <si>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</si>
  <si>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</si>
  <si>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</si>
  <si>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</si>
  <si>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</si>
  <si>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</si>
  <si>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</si>
  <si>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</si>
  <si>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</si>
  <si>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</si>
  <si>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</si>
  <si>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</si>
  <si>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</si>
  <si>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</si>
  <si>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</si>
  <si>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</si>
  <si>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</si>
  <si>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</si>
  <si>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</si>
  <si>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</si>
  <si>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</si>
  <si>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</si>
  <si>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</si>
  <si>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</si>
  <si>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</si>
  <si>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</si>
  <si>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</si>
  <si>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</si>
  <si>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</si>
  <si>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</si>
  <si>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</si>
  <si>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</si>
  <si>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</si>
  <si>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</si>
  <si>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</si>
  <si>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</si>
  <si>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</si>
  <si>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</si>
  <si>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</si>
  <si>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</si>
  <si>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</si>
  <si>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</si>
  <si>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</si>
  <si>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</si>
  <si>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</si>
  <si>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</si>
  <si>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</si>
  <si>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</si>
  <si>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</si>
  <si>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</si>
  <si>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</si>
  <si>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</si>
  <si>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</si>
  <si>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</si>
  <si>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</si>
  <si>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</si>
  <si>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</si>
  <si>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</si>
  <si>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</si>
  <si>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</si>
  <si>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</si>
  <si>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</si>
  <si>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</si>
  <si>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</si>
  <si>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</si>
  <si>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</si>
  <si>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</si>
  <si>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</si>
  <si>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</si>
  <si>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</si>
  <si>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</si>
  <si>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</si>
  <si>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</si>
  <si>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</si>
  <si>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</si>
  <si>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</si>
  <si>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</si>
  <si>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</si>
  <si>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</si>
  <si>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</si>
  <si>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</si>
  <si>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</si>
  <si>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</si>
  <si>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</si>
  <si>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</si>
  <si>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</si>
  <si>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</si>
  <si>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</si>
  <si>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</si>
  <si>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</si>
  <si>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</si>
  <si>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</si>
  <si>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</si>
  <si>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</si>
  <si>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</si>
  <si>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</si>
  <si>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</si>
  <si>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</si>
  <si>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</si>
  <si>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</si>
  <si>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</si>
  <si>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</si>
  <si>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</si>
  <si>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</si>
  <si>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</si>
  <si>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</si>
  <si>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</si>
  <si>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</si>
  <si>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</si>
  <si>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</si>
  <si>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</si>
  <si>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</si>
  <si>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</si>
  <si>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</si>
  <si>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</si>
  <si>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</si>
  <si>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</si>
  <si>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</si>
  <si>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</si>
  <si>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</si>
  <si>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</si>
  <si>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</si>
  <si>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</si>
  <si>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</si>
  <si>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</si>
  <si>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</si>
  <si>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</si>
  <si>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</si>
  <si>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</si>
  <si>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</si>
  <si>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</si>
  <si>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</si>
  <si>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</si>
  <si>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</si>
  <si>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</si>
  <si>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</si>
  <si>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</si>
  <si>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</si>
  <si>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</si>
  <si>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</si>
  <si>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</si>
  <si>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</si>
  <si>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</si>
  <si>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</si>
  <si>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</si>
  <si>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</si>
  <si>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</si>
  <si>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</si>
  <si>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</si>
  <si>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</si>
  <si>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</si>
  <si>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</si>
  <si>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</si>
  <si>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</si>
  <si>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</si>
  <si>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</si>
  <si>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</si>
  <si>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</si>
  <si>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</si>
  <si>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</si>
  <si>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</si>
  <si>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</si>
  <si>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</si>
  <si>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</si>
  <si>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</si>
  <si>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</si>
  <si>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</si>
  <si>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</si>
  <si>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</si>
  <si>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</si>
  <si>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</si>
  <si>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</si>
  <si>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</si>
  <si>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</si>
  <si>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</si>
  <si>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</si>
  <si>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</si>
  <si>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</si>
  <si>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</si>
  <si>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</si>
  <si>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</si>
  <si>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</si>
  <si>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</si>
  <si>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</si>
  <si>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</si>
  <si>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</si>
  <si>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</si>
  <si>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</si>
  <si>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</si>
  <si>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</si>
  <si>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</si>
  <si>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</si>
  <si>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</si>
  <si>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</si>
  <si>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</si>
  <si>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</si>
  <si>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</si>
  <si>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</si>
  <si>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</si>
  <si>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</si>
  <si>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</si>
  <si>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</si>
  <si>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</si>
  <si>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</si>
  <si>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</si>
  <si>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</si>
  <si>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</si>
  <si>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</si>
  <si>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</si>
  <si>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</si>
  <si>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</si>
  <si>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</si>
  <si>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</si>
  <si>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</si>
  <si>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</si>
  <si>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</si>
  <si>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</si>
  <si>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</si>
  <si>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</si>
  <si>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</si>
  <si>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</si>
  <si>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</si>
  <si>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</si>
  <si>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</si>
  <si>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</si>
  <si>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</si>
  <si>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</si>
  <si>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</si>
  <si>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</si>
  <si>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</si>
  <si>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</si>
  <si>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</si>
  <si>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</si>
  <si>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</si>
  <si>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</si>
  <si>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</si>
  <si>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</si>
  <si>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</si>
  <si>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</si>
  <si>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</si>
  <si>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</si>
  <si>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</si>
  <si>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</si>
  <si>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</si>
  <si>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</si>
  <si>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</si>
  <si>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</si>
  <si>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</si>
  <si>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</si>
  <si>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</si>
  <si>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</si>
  <si>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</si>
  <si>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</si>
  <si>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</si>
  <si>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</si>
  <si>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</si>
  <si>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</si>
  <si>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</si>
  <si>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</si>
  <si>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</si>
  <si>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</si>
  <si>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</si>
  <si>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</si>
  <si>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</si>
  <si>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</si>
  <si>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</si>
  <si>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</si>
  <si>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</si>
  <si>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</si>
  <si>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</si>
  <si>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</si>
  <si>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</si>
  <si>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</si>
  <si>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</si>
  <si>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</si>
  <si>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</si>
  <si>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</si>
  <si>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</si>
  <si>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</si>
  <si>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</si>
  <si>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</si>
  <si>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</si>
  <si>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</si>
  <si>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</si>
  <si>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</si>
  <si>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</si>
  <si>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</si>
  <si>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</si>
  <si>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</si>
  <si>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</si>
  <si>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</si>
  <si>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</si>
  <si>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</si>
  <si>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</si>
  <si>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</si>
  <si>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</si>
  <si>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</si>
  <si>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</si>
  <si>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</si>
  <si>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</si>
  <si>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</si>
  <si>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</si>
  <si>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</si>
  <si>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</si>
  <si>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</si>
  <si>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</si>
  <si>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</si>
  <si>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</si>
  <si>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</si>
  <si>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</si>
  <si>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</si>
  <si>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</si>
  <si>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</si>
  <si>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</si>
  <si>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</si>
  <si>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</si>
  <si>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</si>
  <si>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</si>
  <si>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</si>
  <si>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</si>
  <si>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</si>
  <si>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</si>
  <si>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</si>
  <si>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</si>
  <si>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</si>
  <si>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</si>
  <si>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</si>
  <si>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</si>
  <si>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</si>
  <si>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</si>
  <si>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</si>
  <si>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</si>
  <si>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</si>
  <si>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</si>
  <si>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</si>
  <si>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</si>
  <si>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</si>
  <si>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</si>
  <si>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</si>
  <si>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</si>
  <si>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</si>
  <si>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</si>
  <si>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</si>
  <si>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</si>
  <si>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</si>
  <si>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</si>
  <si>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</si>
  <si>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</si>
  <si>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</si>
  <si>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</si>
  <si>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</si>
  <si>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</si>
  <si>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</si>
  <si>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</si>
  <si>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</si>
  <si>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</si>
  <si>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</si>
  <si>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</si>
  <si>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</si>
  <si>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</si>
  <si>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</si>
  <si>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</si>
  <si>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</si>
  <si>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</si>
  <si>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</si>
  <si>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</si>
  <si>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</si>
  <si>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</si>
  <si>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</si>
  <si>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</si>
  <si>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</si>
  <si>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</si>
  <si>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</si>
  <si>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</si>
  <si>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</si>
  <si>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</si>
  <si>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</si>
  <si>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</si>
  <si>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</si>
  <si>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</si>
  <si>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</si>
  <si>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</si>
  <si>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</si>
  <si>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</si>
  <si>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</si>
  <si>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</si>
  <si>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</si>
  <si>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</si>
  <si>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</si>
  <si>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</si>
  <si>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</si>
  <si>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</si>
  <si>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</si>
  <si>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</si>
  <si>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</si>
  <si>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</si>
  <si>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</si>
  <si>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</si>
  <si>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</si>
  <si>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</si>
  <si>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</si>
  <si>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</si>
  <si>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</si>
  <si>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</si>
  <si>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</si>
  <si>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</si>
  <si>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</si>
  <si>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</si>
  <si>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</si>
  <si>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</si>
  <si>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</si>
  <si>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</si>
  <si>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</si>
  <si>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</si>
  <si>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</si>
  <si>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</si>
  <si>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</si>
  <si>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</si>
  <si>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</si>
  <si>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</si>
  <si>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</si>
  <si>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</si>
  <si>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</si>
  <si>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</si>
  <si>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</si>
  <si>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</si>
  <si>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</si>
  <si>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</si>
  <si>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</si>
  <si>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</si>
  <si>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</si>
  <si>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</si>
  <si>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</si>
  <si>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</si>
  <si>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</si>
  <si>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</si>
  <si>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</si>
  <si>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</si>
  <si>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</si>
  <si>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</si>
  <si>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</si>
  <si>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</si>
  <si>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</si>
  <si>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</si>
  <si>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</si>
  <si>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</si>
  <si>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</si>
  <si>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</si>
  <si>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</si>
  <si>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</si>
  <si>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</si>
  <si>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</si>
  <si>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</si>
  <si>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</si>
  <si>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</si>
  <si>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</si>
  <si>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</si>
  <si>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</si>
  <si>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</si>
  <si>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</si>
  <si>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</si>
  <si>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</si>
  <si>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</si>
  <si>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</si>
  <si>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</si>
  <si>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</si>
  <si>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</si>
  <si>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</si>
  <si>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</si>
  <si>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</si>
  <si>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</si>
  <si>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</si>
  <si>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</si>
  <si>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</si>
  <si>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</si>
  <si>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</si>
  <si>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</si>
  <si>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</si>
  <si>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</si>
  <si>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</si>
  <si>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</si>
  <si>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</si>
  <si>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</si>
  <si>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</si>
  <si>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</si>
  <si>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</si>
  <si>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</si>
  <si>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</si>
  <si>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</si>
  <si>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</si>
  <si>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</si>
  <si>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</si>
  <si>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</si>
  <si>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</si>
  <si>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</si>
  <si>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</si>
  <si>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</si>
  <si>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</si>
  <si>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</si>
  <si>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</si>
  <si>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</si>
  <si>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</si>
  <si>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</si>
  <si>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</si>
  <si>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</si>
  <si>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</si>
  <si>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</si>
  <si>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</si>
  <si>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</si>
  <si>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</si>
  <si>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</si>
  <si>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</si>
  <si>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</si>
  <si>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</si>
  <si>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</si>
  <si>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</si>
  <si>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</si>
  <si>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</si>
  <si>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</si>
  <si>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</si>
  <si>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</si>
  <si>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</si>
  <si>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</si>
  <si>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</si>
  <si>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</si>
  <si>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</si>
  <si>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</si>
  <si>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</si>
  <si>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</si>
  <si>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</si>
  <si>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</si>
  <si>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</si>
  <si>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</si>
  <si>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</si>
  <si>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</si>
  <si>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</si>
  <si>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</si>
  <si>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</si>
  <si>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</si>
  <si>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</si>
  <si>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</si>
  <si>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</si>
  <si>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</si>
  <si>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</si>
  <si>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</si>
  <si>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</si>
  <si>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</si>
  <si>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</si>
  <si>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</si>
  <si>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</si>
  <si>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</si>
  <si>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</si>
  <si>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</si>
  <si>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</si>
  <si>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</si>
  <si>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</si>
  <si>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</si>
  <si>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</si>
  <si>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</si>
  <si>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</si>
  <si>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</si>
  <si>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</si>
  <si>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</si>
  <si>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</si>
  <si>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</si>
  <si>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</si>
  <si>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</si>
  <si>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</si>
  <si>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</si>
  <si>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</si>
  <si>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</si>
  <si>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</si>
  <si>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</si>
  <si>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</si>
  <si>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</si>
  <si>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</si>
  <si>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</si>
  <si>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</si>
  <si>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</si>
  <si>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</si>
  <si>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</si>
  <si>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</si>
  <si>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</si>
  <si>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</si>
  <si>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</si>
  <si>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</si>
  <si>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</si>
  <si>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</si>
  <si>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</si>
  <si>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</si>
  <si>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</si>
  <si>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</si>
  <si>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</si>
  <si>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</si>
  <si>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</si>
  <si>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</si>
  <si>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</si>
  <si>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</si>
  <si>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</si>
  <si>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</si>
  <si>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</si>
  <si>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</si>
  <si>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</si>
  <si>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</si>
  <si>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</si>
  <si>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</si>
  <si>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</si>
  <si>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</si>
  <si>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</si>
  <si>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</si>
  <si>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</si>
  <si>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</si>
  <si>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</si>
  <si>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</si>
  <si>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</si>
  <si>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</si>
  <si>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</si>
  <si>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</si>
  <si>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</si>
  <si>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</si>
  <si>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</si>
  <si>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</si>
  <si>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</si>
  <si>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</si>
  <si>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</si>
  <si>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</si>
  <si>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</si>
  <si>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</si>
  <si>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</si>
  <si>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</si>
  <si>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</si>
  <si>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</si>
  <si>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</si>
  <si>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</si>
  <si>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</si>
  <si>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</si>
  <si>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</si>
  <si>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</si>
  <si>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</si>
  <si>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</si>
  <si>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</si>
  <si>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</si>
  <si>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</si>
  <si>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</si>
  <si>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</si>
  <si>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</si>
  <si>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</si>
  <si>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</si>
  <si>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</si>
  <si>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</si>
  <si>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</si>
  <si>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</si>
  <si>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</si>
  <si>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</si>
  <si>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</si>
  <si>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</si>
  <si>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</si>
  <si>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</si>
  <si>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</si>
  <si>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</si>
  <si>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</si>
  <si>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</si>
  <si>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</si>
  <si>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</si>
  <si>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</si>
  <si>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</si>
  <si>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</si>
  <si>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</si>
  <si>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</si>
  <si>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</si>
  <si>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</si>
  <si>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</si>
  <si>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</si>
  <si>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</si>
  <si>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</si>
  <si>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</si>
  <si>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</si>
  <si>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</si>
  <si>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</si>
  <si>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</si>
  <si>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</si>
  <si>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</si>
  <si>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</si>
  <si>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</si>
  <si>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</si>
  <si>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</si>
  <si>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</si>
  <si>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</si>
  <si>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</si>
  <si>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</si>
  <si>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</si>
  <si>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</si>
  <si>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</si>
  <si>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</si>
  <si>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</si>
  <si>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</si>
  <si>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</si>
  <si>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</si>
  <si>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</si>
  <si>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</si>
  <si>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</si>
  <si>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</si>
  <si>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</si>
  <si>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</si>
  <si>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</si>
  <si>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</si>
  <si>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</si>
  <si>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</si>
  <si>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</si>
  <si>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</si>
  <si>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</si>
  <si>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</si>
  <si>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</si>
  <si>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</si>
  <si>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</si>
  <si>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</si>
  <si>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</si>
  <si>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</si>
  <si>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</si>
  <si>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</si>
  <si>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</si>
  <si>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</si>
  <si>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</si>
  <si>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</si>
  <si>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</si>
  <si>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</si>
  <si>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</si>
  <si>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</si>
  <si>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</si>
  <si>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</si>
  <si>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</si>
  <si>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</si>
  <si>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</si>
  <si>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</si>
  <si>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</si>
  <si>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</si>
  <si>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</si>
  <si>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</si>
  <si>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</si>
  <si>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</si>
  <si>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</si>
  <si>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</si>
  <si>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</si>
  <si>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</si>
  <si>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</si>
  <si>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</si>
  <si>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</si>
  <si>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</si>
  <si>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</si>
  <si>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</si>
  <si>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</si>
  <si>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</si>
  <si>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</si>
  <si>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</si>
  <si>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</si>
  <si>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</si>
  <si>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</si>
  <si>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</si>
  <si>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</si>
  <si>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</si>
  <si>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</si>
  <si>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</si>
  <si>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</si>
  <si>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</si>
  <si>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</si>
  <si>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</si>
  <si>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</si>
  <si>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</si>
  <si>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</si>
  <si>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</si>
  <si>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</si>
  <si>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</si>
  <si>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</si>
  <si>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</si>
  <si>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</si>
  <si>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</si>
  <si>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</si>
  <si>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</si>
  <si>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</si>
  <si>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</si>
  <si>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</si>
  <si>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</si>
  <si>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</si>
  <si>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</si>
  <si>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</si>
  <si>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</si>
  <si>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</si>
  <si>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</si>
  <si>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</si>
  <si>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</si>
  <si>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</si>
  <si>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</si>
  <si>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</si>
  <si>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</si>
  <si>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</si>
  <si>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</si>
  <si>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</si>
  <si>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</si>
  <si>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</si>
  <si>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</si>
  <si>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</si>
  <si>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</si>
  <si>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</si>
  <si>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</si>
  <si>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</si>
  <si>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</si>
  <si>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</si>
  <si>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</si>
  <si>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</si>
  <si>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</si>
  <si>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</si>
  <si>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</si>
  <si>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</si>
  <si>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</si>
  <si>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</si>
  <si>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</si>
  <si>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</si>
  <si>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</si>
  <si>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</si>
  <si>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</si>
  <si>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</si>
  <si>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</si>
  <si>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</si>
  <si>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</si>
  <si>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</si>
  <si>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</si>
  <si>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</si>
  <si>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</si>
  <si>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</si>
  <si>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</si>
  <si>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</si>
  <si>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</si>
  <si>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</si>
  <si>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</si>
  <si>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</si>
  <si>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</si>
  <si>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</si>
  <si>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</si>
  <si>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</si>
  <si>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</si>
  <si>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</si>
  <si>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</si>
  <si>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</si>
  <si>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</si>
  <si>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</si>
  <si>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</si>
  <si>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</si>
  <si>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</si>
  <si>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</si>
  <si>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</si>
  <si>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</si>
  <si>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</si>
  <si>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</si>
  <si>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</si>
  <si>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</si>
  <si>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</si>
  <si>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</si>
  <si>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</si>
  <si>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</si>
  <si>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</si>
  <si>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</si>
  <si>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</si>
  <si>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</si>
  <si>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</si>
  <si>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</si>
  <si>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</si>
  <si>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</si>
  <si>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</si>
  <si>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</si>
  <si>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</si>
  <si>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</si>
  <si>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</si>
  <si>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</si>
  <si>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</si>
  <si>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</si>
  <si>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</si>
  <si>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</si>
  <si>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</si>
  <si>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</si>
  <si>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</si>
  <si>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</si>
  <si>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</si>
  <si>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</si>
  <si>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</si>
  <si>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</si>
  <si>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</si>
  <si>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</si>
  <si>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</si>
  <si>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</si>
  <si>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</si>
  <si>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</si>
  <si>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</si>
  <si>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</si>
  <si>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</si>
  <si>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</si>
  <si>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</si>
  <si>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</si>
  <si>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</si>
  <si>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</si>
  <si>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</si>
  <si>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</si>
  <si>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</si>
  <si>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</si>
  <si>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</si>
  <si>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</si>
  <si>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</si>
  <si>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</si>
  <si>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</si>
  <si>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</si>
  <si>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</si>
  <si>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</si>
  <si>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</si>
  <si>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</si>
  <si>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</si>
  <si>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</si>
  <si>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</si>
  <si>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</si>
  <si>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</si>
  <si>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</si>
  <si>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</si>
  <si>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</si>
  <si>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</si>
  <si>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</si>
  <si>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</si>
  <si>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</si>
  <si>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</si>
  <si>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</si>
  <si>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</si>
  <si>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</si>
  <si>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</si>
  <si>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</si>
  <si>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</si>
  <si>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</si>
  <si>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</si>
  <si>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</si>
  <si>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</si>
  <si>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</si>
  <si>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</si>
  <si>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</si>
  <si>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</si>
  <si>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</si>
  <si>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</si>
  <si>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</si>
  <si>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</si>
  <si>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</si>
  <si>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</si>
  <si>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</si>
  <si>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</si>
  <si>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</si>
  <si>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</si>
  <si>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</si>
  <si>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</si>
  <si>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</si>
  <si>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</si>
  <si>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</si>
  <si>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</si>
  <si>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</si>
  <si>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</si>
  <si>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</si>
  <si>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</si>
  <si>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</si>
  <si>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</si>
  <si>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</si>
  <si>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</si>
  <si>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</si>
  <si>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</si>
  <si>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</si>
  <si>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</si>
  <si>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</si>
  <si>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</si>
  <si>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</si>
  <si>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</si>
  <si>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</si>
  <si>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</si>
  <si>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</si>
  <si>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</si>
  <si>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</si>
  <si>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</si>
  <si>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</si>
  <si>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</si>
  <si>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</si>
  <si>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</si>
  <si>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</si>
  <si>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</si>
  <si>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</si>
  <si>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</si>
  <si>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</si>
  <si>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</si>
  <si>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</si>
  <si>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</si>
  <si>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</si>
  <si>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</si>
  <si>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</si>
  <si>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</si>
  <si>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</si>
  <si>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</si>
  <si>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</si>
  <si>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</si>
  <si>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</si>
  <si>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</si>
  <si>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</si>
  <si>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</si>
  <si>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</si>
  <si>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</si>
  <si>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</si>
  <si>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</si>
  <si>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</si>
  <si>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</si>
  <si>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</si>
  <si>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</si>
  <si>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</si>
  <si>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</si>
  <si>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</si>
  <si>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</si>
  <si>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</si>
  <si>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</si>
  <si>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</si>
  <si>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</si>
  <si>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</si>
  <si>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</si>
  <si>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</si>
  <si>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</si>
  <si>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</si>
  <si>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</si>
  <si>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</si>
  <si>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</si>
  <si>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</si>
  <si>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</si>
  <si>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</si>
  <si>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</si>
  <si>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</si>
  <si>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</si>
  <si>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</si>
  <si>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</si>
  <si>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</si>
  <si>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</si>
  <si>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</si>
  <si>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</si>
  <si>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</si>
  <si>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</si>
  <si>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</si>
  <si>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</si>
  <si>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</si>
  <si>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</si>
  <si>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</si>
  <si>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</si>
  <si>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</si>
  <si>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</si>
  <si>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</si>
  <si>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</si>
  <si>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</si>
  <si>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</si>
  <si>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</si>
  <si>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</si>
  <si>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</si>
  <si>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</si>
  <si>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</si>
  <si>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</si>
  <si>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</si>
  <si>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</si>
  <si>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</si>
  <si>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</si>
  <si>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</si>
  <si>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</si>
  <si>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</si>
  <si>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</si>
  <si>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</si>
  <si>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</si>
  <si>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</si>
  <si>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</si>
  <si>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</si>
  <si>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</si>
  <si>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</si>
  <si>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</si>
  <si>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</si>
  <si>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</si>
  <si>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</si>
  <si>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</si>
  <si>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</si>
  <si>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</si>
  <si>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</si>
  <si>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</si>
  <si>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</si>
  <si>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</si>
  <si>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</si>
  <si>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</si>
  <si>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</si>
  <si>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</si>
  <si>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</si>
  <si>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</si>
  <si>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</si>
  <si>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</si>
  <si>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</si>
  <si>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</si>
  <si>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</si>
  <si>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</si>
  <si>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</si>
  <si>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</si>
  <si>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</si>
  <si>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</si>
  <si>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</si>
  <si>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</si>
  <si>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</si>
  <si>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</si>
  <si>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</si>
  <si>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</si>
  <si>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</si>
  <si>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</si>
  <si>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</si>
  <si>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</si>
  <si>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</si>
  <si>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</si>
  <si>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</si>
  <si>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</si>
  <si>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</si>
  <si>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</si>
  <si>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</si>
  <si>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</si>
  <si>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</si>
  <si>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</si>
  <si>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</si>
  <si>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</si>
  <si>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</si>
  <si>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</si>
  <si>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</si>
  <si>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</si>
  <si>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</si>
  <si>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</si>
  <si>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</si>
  <si>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</si>
  <si>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</si>
  <si>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</si>
  <si>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</si>
  <si>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</si>
  <si>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</si>
  <si>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</si>
  <si>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</si>
  <si>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</si>
  <si>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</si>
  <si>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</si>
  <si>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</si>
  <si>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</si>
  <si>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</si>
  <si>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</si>
  <si>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</si>
  <si>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</si>
  <si>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</si>
  <si>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</si>
  <si>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</si>
  <si>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</si>
  <si>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</si>
  <si>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</si>
  <si>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</si>
  <si>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</si>
  <si>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</si>
  <si>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</si>
  <si>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</si>
  <si>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</si>
  <si>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</si>
  <si>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</si>
  <si>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</si>
  <si>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</si>
  <si>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</si>
  <si>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</si>
  <si>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</si>
  <si>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</si>
  <si>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</si>
  <si>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</si>
  <si>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</si>
  <si>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</si>
  <si>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</si>
  <si>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</si>
  <si>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</si>
  <si>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</si>
  <si>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</si>
  <si>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</si>
  <si>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</si>
  <si>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</si>
  <si>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</si>
  <si>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</si>
  <si>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</si>
  <si>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</si>
  <si>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</si>
  <si>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</si>
  <si>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</si>
  <si>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</si>
  <si>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</si>
  <si>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</si>
  <si>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</si>
  <si>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</si>
  <si>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</si>
  <si>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</si>
  <si>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</si>
  <si>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</si>
  <si>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</si>
  <si>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</si>
  <si>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</si>
  <si>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</si>
  <si>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</si>
  <si>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</si>
  <si>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</si>
  <si>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</si>
  <si>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</si>
  <si>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</si>
  <si>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</si>
  <si>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</si>
  <si>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</si>
  <si>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</si>
  <si>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</si>
  <si>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</si>
  <si>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</si>
  <si>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</si>
  <si>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</si>
  <si>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</si>
  <si>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</si>
  <si>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</si>
  <si>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</si>
  <si>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</si>
  <si>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</si>
  <si>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</si>
  <si>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</si>
  <si>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</si>
  <si>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</si>
  <si>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</si>
  <si>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</si>
  <si>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</si>
  <si>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</si>
  <si>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</si>
  <si>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</si>
  <si>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</si>
  <si>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</si>
  <si>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</si>
  <si>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</si>
  <si>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</si>
  <si>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</si>
  <si>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</si>
  <si>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</si>
  <si>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</si>
  <si>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</si>
  <si>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</si>
  <si>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</si>
  <si>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</si>
  <si>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</si>
  <si>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</si>
  <si>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</si>
  <si>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</si>
  <si>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</si>
  <si>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</si>
  <si>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</si>
  <si>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</si>
  <si>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</si>
  <si>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</si>
  <si>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</si>
  <si>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</si>
  <si>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</si>
  <si>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</si>
  <si>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</si>
  <si>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</si>
  <si>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</si>
  <si>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</si>
  <si>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</si>
  <si>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</si>
  <si>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</si>
  <si>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</si>
  <si>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</si>
  <si>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</si>
  <si>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</si>
  <si>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</si>
  <si>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</si>
  <si>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</si>
  <si>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</si>
  <si>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</si>
  <si>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</si>
  <si>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</si>
  <si>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</si>
  <si>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</si>
  <si>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</si>
  <si>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</si>
  <si>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</si>
  <si>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</si>
  <si>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</si>
  <si>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</si>
  <si>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</si>
  <si>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</si>
  <si>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</si>
  <si>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</si>
  <si>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</si>
  <si>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</si>
  <si>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</si>
  <si>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</si>
  <si>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</si>
  <si>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</si>
  <si>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</si>
  <si>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</si>
  <si>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</si>
  <si>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</si>
  <si>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</si>
  <si>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</si>
  <si>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</si>
  <si>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</si>
  <si>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</si>
  <si>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</si>
  <si>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</si>
  <si>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</si>
  <si>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</si>
  <si>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</si>
  <si>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</si>
  <si>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</si>
  <si>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</si>
  <si>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</si>
  <si>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</si>
  <si>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</si>
  <si>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</si>
  <si>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</si>
  <si>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</si>
  <si>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</si>
  <si>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</si>
  <si>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</si>
  <si>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</si>
  <si>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</si>
  <si>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</si>
  <si>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</si>
  <si>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</si>
  <si>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</si>
  <si>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</si>
  <si>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</si>
  <si>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</si>
  <si>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</si>
  <si>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</si>
  <si>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</si>
  <si>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</si>
  <si>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</si>
  <si>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</si>
  <si>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</si>
  <si>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</si>
  <si>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</si>
  <si>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</si>
  <si>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</si>
  <si>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</si>
  <si>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</si>
  <si>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</si>
  <si>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</si>
  <si>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</si>
  <si>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</si>
  <si>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</si>
  <si>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</si>
  <si>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</si>
  <si>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</si>
  <si>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</si>
  <si>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</si>
  <si>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</si>
  <si>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</si>
  <si>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</si>
  <si>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</si>
  <si>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</si>
  <si>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</si>
  <si>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</si>
  <si>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</si>
  <si>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</si>
  <si>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</si>
  <si>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</si>
  <si>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</si>
  <si>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</si>
  <si>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</si>
  <si>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</si>
  <si>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</si>
  <si>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</si>
  <si>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</si>
  <si>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</si>
  <si>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</si>
  <si>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</si>
  <si>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</si>
  <si>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</si>
  <si>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</si>
  <si>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</si>
  <si>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</si>
  <si>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</si>
  <si>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</si>
  <si>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</si>
  <si>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</si>
  <si>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</si>
  <si>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</si>
  <si>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</si>
  <si>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</si>
  <si>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</si>
  <si>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</si>
  <si>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</si>
  <si>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</si>
  <si>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</si>
  <si>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</si>
  <si>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</si>
  <si>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</si>
  <si>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</si>
  <si>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</si>
  <si>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</si>
  <si>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</si>
  <si>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</si>
  <si>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</si>
  <si>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</si>
  <si>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</si>
  <si>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</si>
  <si>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</si>
  <si>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</si>
  <si>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</si>
  <si>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</si>
  <si>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</si>
  <si>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</si>
  <si>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</si>
  <si>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</si>
  <si>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</si>
  <si>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</si>
  <si>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</si>
  <si>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</si>
  <si>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</si>
  <si>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</si>
  <si>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</si>
  <si>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</si>
  <si>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</si>
  <si>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</si>
  <si>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</si>
  <si>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</si>
  <si>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</si>
  <si>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</si>
  <si>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</si>
  <si>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</si>
  <si>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</si>
  <si>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</si>
  <si>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</si>
  <si>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</si>
  <si>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</si>
  <si>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</si>
  <si>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</si>
  <si>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</si>
  <si>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</si>
  <si>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</si>
  <si>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</si>
  <si>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</si>
  <si>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</si>
  <si>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</si>
  <si>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</si>
  <si>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</si>
  <si>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</si>
  <si>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</si>
  <si>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</si>
  <si>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</si>
  <si>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</si>
  <si>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</si>
  <si>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</si>
  <si>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</si>
  <si>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</si>
  <si>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</si>
  <si>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</si>
  <si>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</si>
  <si>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</si>
  <si>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</si>
  <si>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</si>
  <si>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</si>
  <si>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</si>
  <si>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</si>
  <si>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</si>
  <si>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</si>
  <si>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</si>
  <si>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</si>
  <si>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</si>
  <si>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</si>
  <si>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</si>
  <si>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</si>
  <si>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</si>
  <si>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</si>
  <si>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</si>
  <si>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</si>
  <si>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</si>
  <si>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</si>
  <si>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</si>
  <si>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</si>
  <si>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</si>
  <si>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</si>
  <si>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</si>
  <si>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</si>
  <si>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</si>
  <si>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</si>
  <si>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</si>
  <si>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</si>
  <si>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</si>
  <si>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</si>
  <si>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</si>
  <si>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</si>
  <si>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</si>
  <si>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</si>
  <si>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</si>
  <si>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</si>
  <si>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</si>
  <si>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</si>
  <si>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</si>
  <si>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</si>
  <si>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</si>
  <si>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</si>
  <si>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</si>
  <si>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</si>
  <si>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</si>
  <si>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</si>
  <si>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</si>
  <si>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</si>
  <si>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</si>
  <si>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</si>
  <si>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</si>
  <si>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</si>
  <si>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</si>
  <si>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</si>
  <si>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</si>
  <si>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</si>
  <si>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</si>
  <si>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</si>
  <si>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</si>
  <si>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</si>
  <si>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</si>
  <si>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</si>
  <si>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</si>
  <si>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</si>
  <si>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</si>
  <si>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</si>
  <si>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</si>
  <si>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</si>
  <si>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</si>
  <si>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</si>
  <si>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</si>
  <si>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</si>
  <si>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</si>
  <si>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</si>
  <si>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</si>
  <si>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</si>
  <si>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</si>
  <si>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</si>
  <si>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</si>
  <si>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</si>
  <si>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</si>
  <si>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</si>
  <si>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</si>
  <si>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</si>
  <si>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</si>
  <si>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</si>
  <si>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</si>
  <si>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</si>
  <si>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</si>
  <si>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</si>
  <si>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</si>
  <si>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</si>
  <si>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</si>
  <si>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</si>
  <si>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</si>
  <si>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</si>
  <si>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</si>
  <si>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</si>
  <si>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</si>
  <si>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</si>
  <si>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</si>
  <si>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</si>
  <si>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</si>
  <si>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</si>
  <si>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</si>
  <si>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</si>
  <si>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</si>
  <si>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</si>
  <si>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</si>
  <si>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</si>
  <si>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</si>
  <si>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</si>
  <si>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</si>
  <si>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</si>
  <si>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</si>
  <si>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</si>
  <si>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</si>
  <si>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</si>
  <si>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</si>
  <si>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</si>
  <si>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</si>
  <si>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</si>
  <si>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</si>
  <si>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</si>
  <si>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</si>
  <si>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</si>
  <si>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</si>
  <si>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</si>
  <si>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</si>
  <si>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</si>
  <si>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</si>
  <si>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</si>
  <si>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</si>
  <si>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</si>
  <si>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</si>
  <si>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</si>
  <si>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</si>
  <si>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</si>
  <si>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</si>
  <si>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</si>
  <si>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</si>
  <si>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</si>
  <si>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</si>
  <si>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</si>
  <si>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</si>
  <si>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</si>
  <si>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</si>
  <si>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</si>
  <si>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</si>
  <si>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</si>
  <si>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</si>
  <si>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</si>
  <si>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</si>
  <si>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</si>
  <si>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</si>
  <si>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</si>
  <si>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</si>
  <si>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</si>
  <si>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</si>
  <si>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</si>
  <si>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</si>
  <si>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</si>
  <si>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</si>
  <si>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</si>
  <si>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</si>
  <si>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</si>
  <si>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</si>
  <si>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</si>
  <si>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</si>
  <si>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</si>
  <si>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</si>
  <si>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</si>
  <si>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</si>
  <si>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</si>
  <si>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</si>
  <si>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</si>
  <si>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</si>
  <si>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</si>
  <si>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</si>
  <si>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</si>
  <si>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</si>
  <si>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</si>
  <si>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</si>
  <si>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</si>
  <si>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</si>
  <si>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</si>
  <si>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</si>
  <si>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</si>
  <si>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</si>
  <si>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</si>
  <si>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</si>
  <si>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</si>
  <si>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</si>
  <si>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</si>
  <si>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</si>
  <si>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</si>
  <si>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</si>
  <si>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</si>
  <si>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</si>
  <si>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</si>
  <si>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</si>
  <si>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</si>
  <si>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</si>
  <si>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</si>
  <si>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</si>
  <si>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</si>
  <si>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</si>
  <si>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</si>
  <si>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</si>
  <si>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</si>
  <si>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</si>
  <si>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</si>
  <si>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</si>
  <si>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</si>
  <si>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</si>
  <si>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</si>
  <si>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</si>
  <si>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</si>
  <si>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</si>
  <si>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</si>
  <si>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</si>
  <si>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</si>
  <si>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</si>
  <si>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</si>
  <si>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</si>
  <si>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</si>
  <si>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</si>
  <si>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</si>
  <si>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</si>
  <si>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</si>
  <si>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</si>
  <si>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</si>
  <si>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</si>
  <si>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</si>
  <si>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</si>
  <si>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</si>
  <si>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</si>
  <si>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</si>
  <si>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</si>
  <si>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</si>
  <si>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</si>
  <si>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</si>
  <si>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</si>
  <si>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</si>
  <si>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</si>
  <si>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</si>
  <si>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</si>
  <si>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</si>
  <si>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</si>
  <si>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</si>
  <si>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</si>
  <si>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</si>
  <si>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</si>
  <si>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</si>
  <si>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</si>
  <si>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</si>
  <si>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</si>
  <si>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</si>
  <si>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</si>
  <si>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</si>
  <si>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</si>
  <si>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</si>
  <si>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</si>
  <si>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</si>
  <si>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</si>
  <si>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</si>
  <si>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</si>
  <si>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</si>
  <si>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</si>
  <si>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</si>
  <si>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</si>
  <si>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</si>
  <si>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</si>
  <si>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</si>
  <si>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</si>
  <si>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</si>
  <si>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</si>
  <si>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</si>
  <si>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</si>
  <si>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</si>
  <si>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</si>
  <si>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</si>
  <si>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</si>
  <si>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</si>
  <si>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</si>
  <si>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</si>
  <si>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</si>
  <si>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</si>
  <si>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</si>
  <si>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</si>
  <si>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</si>
  <si>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</si>
  <si>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</si>
  <si>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</si>
  <si>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</si>
  <si>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</si>
  <si>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</si>
  <si>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</si>
  <si>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</si>
  <si>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</si>
  <si>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</si>
  <si>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</si>
  <si>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</si>
  <si>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</si>
  <si>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</si>
  <si>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</si>
  <si>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</si>
  <si>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</si>
  <si>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</si>
  <si>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</si>
  <si>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</si>
  <si>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</si>
  <si>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</si>
  <si>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</si>
  <si>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</si>
  <si>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</si>
  <si>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</si>
  <si>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</si>
  <si>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</si>
  <si>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</si>
  <si>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</si>
  <si>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</si>
  <si>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</si>
  <si>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</si>
  <si>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</si>
  <si>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</si>
  <si>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</si>
  <si>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</si>
  <si>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</si>
  <si>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</si>
  <si>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</si>
  <si>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</si>
  <si>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</si>
  <si>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</si>
  <si>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</si>
  <si>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</si>
  <si>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</si>
  <si>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</si>
  <si>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</si>
  <si>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</si>
  <si>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</si>
  <si>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</si>
  <si>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</si>
  <si>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</si>
  <si>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</si>
  <si>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</si>
  <si>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</si>
  <si>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</si>
  <si>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</si>
  <si>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</si>
  <si>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</si>
  <si>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</si>
  <si>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</si>
  <si>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</si>
  <si>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</si>
  <si>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</si>
  <si>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</si>
  <si>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</si>
  <si>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</si>
  <si>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</si>
  <si>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</si>
  <si>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</si>
  <si>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</si>
  <si>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</si>
  <si>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</si>
  <si>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</si>
  <si>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</si>
  <si>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</si>
  <si>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</si>
  <si>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</si>
  <si>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</si>
  <si>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</si>
  <si>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</si>
  <si>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</si>
  <si>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</si>
  <si>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</si>
  <si>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</si>
  <si>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</si>
  <si>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</si>
  <si>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</si>
  <si>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</si>
  <si>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</si>
  <si>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</si>
  <si>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</si>
  <si>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</si>
  <si>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</si>
  <si>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</si>
  <si>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</si>
  <si>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</si>
  <si>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</si>
  <si>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</si>
  <si>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</si>
  <si>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</si>
  <si>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</si>
  <si>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</si>
  <si>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</si>
  <si>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</si>
  <si>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</si>
  <si>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</si>
  <si>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</si>
  <si>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</si>
  <si>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</si>
  <si>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</si>
  <si>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</si>
  <si>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</si>
  <si>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</si>
  <si>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</si>
  <si>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</si>
  <si>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</si>
  <si>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</si>
  <si>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</si>
  <si>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</si>
  <si>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</si>
  <si>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</si>
  <si>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</si>
  <si>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</si>
  <si>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</si>
  <si>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</si>
  <si>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</si>
  <si>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</si>
  <si>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</si>
  <si>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</si>
  <si>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</si>
  <si>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</si>
  <si>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</si>
  <si>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</si>
  <si>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</si>
  <si>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</si>
  <si>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</si>
  <si>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</si>
  <si>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</si>
  <si>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</si>
  <si>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</si>
  <si>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</si>
  <si>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</si>
  <si>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</si>
  <si>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</si>
  <si>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</si>
  <si>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</si>
  <si>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</si>
  <si>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</si>
  <si>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</si>
  <si>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</si>
  <si>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</si>
  <si>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</si>
  <si>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</si>
  <si>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</si>
  <si>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</si>
  <si>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</si>
  <si>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</si>
  <si>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</si>
  <si>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</si>
  <si>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</si>
  <si>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</si>
  <si>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</si>
  <si>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</si>
  <si>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</si>
  <si>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</si>
  <si>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</si>
  <si>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</si>
  <si>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</si>
  <si>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</si>
  <si>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</si>
  <si>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</si>
  <si>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</si>
  <si>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</si>
  <si>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</si>
  <si>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</si>
  <si>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</si>
  <si>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</si>
  <si>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</si>
  <si>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</si>
  <si>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</si>
  <si>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</si>
  <si>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</si>
  <si>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</si>
  <si>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</si>
  <si>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</si>
  <si>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</si>
  <si>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</si>
  <si>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</si>
  <si>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</si>
  <si>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</si>
  <si>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</si>
  <si>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</si>
  <si>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</si>
  <si>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</si>
  <si>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</si>
  <si>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</si>
  <si>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</si>
  <si>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</si>
  <si>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</si>
  <si>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</si>
  <si>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</si>
  <si>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</si>
  <si>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</si>
  <si>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</si>
  <si>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</si>
  <si>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</si>
  <si>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</si>
  <si>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</si>
  <si>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</si>
  <si>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</si>
  <si>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</si>
  <si>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</si>
  <si>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</si>
  <si>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</si>
  <si>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</si>
  <si>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</si>
  <si>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</si>
  <si>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</si>
  <si>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</si>
  <si>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</si>
  <si>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</si>
  <si>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</si>
  <si>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</si>
  <si>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</si>
  <si>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</si>
  <si>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</si>
  <si>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</si>
  <si>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</si>
  <si>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</si>
  <si>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</si>
  <si>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</si>
  <si>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</si>
  <si>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</si>
  <si>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</si>
  <si>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</si>
  <si>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</si>
  <si>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</si>
  <si>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</si>
  <si>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</si>
  <si>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</si>
  <si>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</si>
  <si>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</si>
  <si>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</si>
  <si>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</si>
  <si>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</si>
  <si>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</si>
  <si>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</si>
  <si>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</si>
  <si>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</si>
  <si>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</si>
  <si>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</si>
  <si>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</si>
  <si>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</si>
  <si>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</si>
  <si>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</si>
  <si>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</si>
  <si>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</si>
  <si>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</si>
  <si>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</si>
  <si>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</si>
  <si>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</si>
  <si>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</si>
  <si>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</si>
  <si>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</si>
  <si>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</si>
  <si>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</si>
  <si>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</si>
  <si>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</si>
  <si>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</si>
  <si>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</si>
  <si>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</si>
  <si>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</si>
  <si>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</si>
  <si>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</si>
  <si>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</si>
  <si>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</si>
  <si>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</si>
  <si>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</si>
  <si>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</si>
  <si>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</si>
  <si>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</si>
  <si>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</si>
  <si>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</si>
  <si>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</si>
  <si>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</si>
  <si>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</si>
  <si>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</si>
  <si>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</si>
  <si>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</si>
  <si>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</si>
  <si>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</si>
  <si>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</si>
  <si>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</si>
  <si>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</si>
  <si>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</si>
  <si>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</si>
  <si>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</si>
  <si>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</si>
  <si>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</si>
  <si>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</si>
  <si>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</si>
  <si>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</si>
  <si>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</si>
  <si>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</si>
  <si>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</si>
  <si>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</si>
  <si>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</si>
  <si>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</si>
  <si>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</si>
  <si>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</si>
  <si>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</si>
  <si>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</si>
  <si>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</si>
  <si>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</si>
  <si>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</si>
  <si>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</si>
  <si>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</si>
  <si>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</si>
  <si>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</si>
  <si>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</si>
  <si>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</si>
  <si>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</si>
  <si>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</si>
  <si>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</si>
  <si>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</si>
  <si>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</si>
  <si>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</si>
  <si>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</si>
  <si>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</si>
  <si>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</si>
  <si>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</si>
  <si>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</si>
  <si>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</si>
  <si>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</si>
  <si>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</si>
  <si>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</si>
  <si>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</si>
  <si>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</si>
  <si>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</si>
  <si>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</si>
  <si>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</si>
  <si>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</si>
  <si>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</si>
  <si>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</si>
  <si>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</si>
  <si>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</si>
  <si>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</si>
  <si>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</si>
  <si>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</si>
  <si>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</si>
  <si>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</si>
  <si>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</si>
  <si>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</si>
  <si>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</si>
  <si>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</si>
  <si>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</si>
  <si>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</si>
  <si>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</si>
  <si>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</si>
  <si>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</si>
  <si>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</si>
  <si>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</si>
  <si>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</si>
  <si>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</si>
  <si>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</si>
  <si>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</si>
  <si>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</si>
  <si>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</si>
  <si>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</si>
  <si>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</si>
  <si>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</si>
  <si>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</si>
  <si>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</si>
  <si>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</si>
  <si>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</si>
  <si>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</si>
  <si>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</si>
  <si>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</si>
  <si>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</si>
  <si>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</si>
  <si>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</si>
  <si>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</si>
  <si>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</si>
  <si>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</si>
  <si>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</si>
  <si>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</si>
  <si>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</si>
  <si>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</si>
  <si>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</si>
  <si>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</si>
  <si>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</si>
  <si>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</si>
  <si>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</si>
  <si>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</si>
  <si>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</si>
  <si>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</si>
  <si>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</si>
  <si>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</si>
  <si>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</si>
  <si>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</si>
  <si>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</si>
  <si>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</si>
  <si>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</si>
  <si>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</si>
  <si>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</si>
  <si>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</si>
  <si>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</si>
  <si>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</si>
  <si>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</si>
  <si>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</si>
  <si>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</si>
  <si>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</si>
  <si>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</si>
  <si>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</si>
  <si>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</si>
  <si>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</si>
  <si>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</si>
  <si>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</si>
  <si>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</si>
  <si>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</si>
  <si>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</si>
  <si>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</si>
  <si>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</si>
  <si>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</si>
  <si>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</si>
  <si>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</si>
  <si>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</si>
  <si>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</si>
  <si>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</si>
  <si>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</si>
  <si>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</si>
  <si>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</si>
  <si>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</si>
  <si>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</si>
  <si>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</si>
  <si>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</si>
  <si>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</si>
  <si>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</si>
  <si>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</si>
  <si>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</si>
  <si>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</si>
  <si>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</si>
  <si>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</si>
  <si>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</si>
  <si>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</si>
  <si>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</si>
  <si>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</si>
  <si>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</si>
  <si>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</si>
  <si>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</si>
  <si>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</si>
  <si>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</si>
  <si>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</si>
  <si>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</si>
  <si>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</si>
  <si>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</si>
  <si>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</si>
  <si>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</si>
  <si>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</si>
  <si>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</si>
  <si>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</si>
  <si>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</si>
  <si>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</si>
  <si>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</si>
  <si>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</si>
  <si>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</si>
  <si>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</si>
  <si>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</si>
  <si>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</si>
  <si>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</si>
  <si>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</si>
  <si>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</si>
  <si>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</si>
  <si>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</si>
  <si>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</si>
  <si>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</si>
  <si>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</si>
  <si>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</si>
  <si>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</si>
  <si>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</si>
  <si>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</si>
  <si>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</si>
  <si>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</si>
  <si>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</si>
  <si>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</si>
  <si>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</si>
  <si>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</si>
  <si>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</si>
  <si>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</si>
  <si>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</si>
  <si>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</si>
  <si>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</si>
  <si>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</si>
  <si>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</si>
  <si>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</si>
  <si>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</si>
  <si>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</si>
  <si>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</si>
  <si>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</si>
  <si>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</si>
  <si>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</si>
  <si>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</si>
  <si>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</si>
  <si>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</si>
  <si>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</si>
  <si>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</si>
  <si>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</si>
  <si>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</si>
  <si>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</si>
  <si>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</si>
  <si>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</si>
  <si>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</si>
  <si>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</si>
  <si>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</si>
  <si>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</si>
  <si>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</si>
  <si>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</si>
  <si>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</si>
  <si>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</si>
  <si>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</si>
  <si>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</si>
  <si>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</si>
  <si>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</si>
  <si>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</si>
  <si>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</si>
  <si>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</si>
  <si>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</si>
  <si>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</si>
  <si>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</si>
  <si>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</si>
  <si>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</si>
  <si>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</si>
  <si>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</si>
  <si>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</si>
  <si>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</si>
  <si>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</si>
  <si>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</si>
  <si>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</si>
  <si>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</si>
  <si>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</si>
  <si>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</si>
  <si>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</si>
  <si>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</si>
  <si>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</si>
  <si>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</si>
  <si>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</si>
  <si>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</si>
  <si>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</si>
  <si>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</si>
  <si>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</si>
  <si>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</si>
  <si>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</si>
  <si>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</si>
  <si>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</si>
  <si>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</si>
  <si>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</si>
  <si>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</si>
  <si>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</si>
  <si>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</si>
  <si>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</si>
  <si>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</si>
  <si>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</si>
  <si>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</si>
  <si>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</si>
  <si>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</si>
  <si>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</si>
  <si>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</si>
  <si>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</si>
  <si>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</si>
  <si>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</si>
  <si>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</si>
  <si>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</si>
  <si>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</si>
  <si>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</si>
  <si>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</si>
  <si>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</si>
  <si>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</si>
  <si>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</si>
  <si>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</si>
  <si>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</si>
  <si>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</si>
  <si>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</si>
  <si>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</si>
  <si>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</si>
  <si>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</si>
  <si>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</si>
  <si>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</si>
  <si>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</si>
  <si>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</si>
  <si>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</si>
  <si>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</si>
  <si>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</si>
  <si>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</si>
  <si>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</si>
  <si>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</si>
  <si>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</si>
  <si>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</si>
  <si>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</si>
  <si>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</si>
  <si>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</si>
  <si>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</si>
  <si>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</si>
  <si>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</si>
  <si>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</si>
  <si>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</si>
  <si>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</si>
  <si>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</si>
  <si>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</si>
  <si>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</si>
  <si>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</si>
  <si>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</si>
  <si>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</si>
  <si>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</si>
  <si>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</si>
  <si>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</si>
  <si>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</si>
  <si>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</si>
  <si>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</si>
  <si>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</si>
  <si>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</si>
  <si>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</si>
  <si>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</si>
  <si>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</si>
  <si>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</si>
  <si>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</si>
  <si>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</si>
  <si>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</si>
  <si>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</si>
  <si>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</si>
  <si>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</si>
  <si>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</si>
  <si>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</si>
  <si>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</si>
  <si>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</si>
  <si>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</si>
  <si>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</si>
  <si>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</si>
  <si>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</si>
  <si>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</si>
  <si>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</si>
  <si>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</si>
  <si>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</si>
  <si>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</si>
  <si>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</si>
  <si>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</si>
  <si>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</si>
  <si>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</si>
  <si>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</si>
  <si>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</si>
  <si>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</si>
  <si>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</si>
  <si>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</si>
  <si>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</si>
  <si>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</si>
  <si>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</si>
  <si>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</si>
  <si>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</si>
  <si>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</si>
  <si>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</si>
  <si>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</si>
  <si>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</si>
  <si>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</si>
  <si>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</si>
  <si>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</si>
  <si>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</si>
  <si>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</si>
  <si>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</si>
  <si>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</si>
  <si>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</si>
  <si>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</si>
  <si>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</si>
  <si>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</si>
  <si>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</si>
  <si>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</si>
  <si>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</si>
  <si>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</si>
  <si>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</si>
  <si>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</si>
  <si>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</si>
  <si>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</si>
  <si>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</si>
  <si>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</si>
  <si>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</si>
  <si>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</si>
  <si>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</si>
  <si>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</si>
  <si>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</si>
  <si>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</si>
  <si>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</si>
  <si>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</si>
  <si>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</si>
  <si>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</si>
  <si>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</si>
  <si>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</si>
  <si>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</si>
  <si>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</si>
  <si>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</si>
  <si>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</si>
  <si>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</si>
  <si>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</si>
  <si>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</si>
  <si>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</si>
  <si>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</si>
  <si>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</si>
  <si>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</si>
  <si>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</si>
  <si>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</si>
  <si>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</si>
  <si>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</si>
  <si>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</si>
  <si>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</si>
  <si>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</si>
  <si>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</si>
  <si>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</si>
  <si>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</si>
  <si>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</si>
  <si>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</si>
  <si>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</si>
  <si>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</si>
  <si>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</si>
  <si>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</si>
  <si>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</si>
  <si>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</si>
  <si>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</si>
  <si>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</si>
  <si>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</si>
  <si>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</si>
  <si>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</si>
  <si>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</si>
  <si>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</si>
  <si>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</si>
  <si>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</si>
  <si>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</si>
  <si>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</si>
  <si>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</si>
  <si>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</si>
  <si>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</si>
  <si>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</si>
  <si>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</si>
  <si>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</si>
  <si>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</si>
  <si>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</si>
  <si>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</si>
  <si>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</si>
  <si>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</si>
  <si>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</si>
  <si>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</si>
  <si>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</si>
  <si>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</si>
  <si>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</si>
  <si>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</si>
  <si>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</si>
  <si>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</si>
  <si>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</si>
  <si>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</si>
  <si>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</si>
  <si>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</si>
  <si>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</si>
  <si>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</si>
  <si>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</si>
  <si>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</si>
  <si>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</si>
  <si>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</si>
  <si>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</si>
  <si>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</si>
  <si>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</si>
  <si>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</si>
  <si>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</si>
  <si>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</si>
  <si>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</si>
  <si>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</si>
  <si>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</si>
  <si>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</si>
  <si>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</si>
  <si>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</si>
  <si>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</si>
  <si>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</si>
  <si>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</si>
  <si>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</si>
  <si>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</si>
  <si>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</si>
  <si>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</si>
  <si>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</si>
  <si>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</si>
  <si>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</si>
  <si>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</si>
  <si>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</si>
  <si>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</si>
  <si>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</si>
  <si>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</si>
  <si>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</si>
  <si>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</si>
  <si>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</si>
  <si>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</si>
  <si>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</si>
  <si>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</si>
  <si>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</si>
  <si>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</si>
  <si>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</si>
  <si>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</si>
  <si>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</si>
  <si>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</si>
  <si>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</si>
  <si>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</si>
  <si>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</si>
  <si>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</si>
  <si>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</si>
  <si>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</si>
  <si>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</si>
  <si>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</si>
  <si>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</si>
  <si>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</si>
  <si>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</si>
  <si>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</si>
  <si>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</si>
  <si>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</si>
  <si>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</si>
  <si>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</si>
  <si>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</si>
  <si>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</si>
  <si>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</si>
  <si>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</si>
  <si>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</si>
  <si>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</si>
  <si>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</si>
  <si>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</si>
  <si>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</si>
  <si>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</si>
  <si>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</si>
  <si>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</si>
  <si>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</si>
  <si>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</si>
  <si>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</si>
  <si>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</si>
  <si>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</si>
  <si>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</si>
  <si>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</si>
  <si>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</si>
  <si>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</si>
  <si>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</si>
  <si>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</si>
  <si>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</si>
  <si>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</si>
  <si>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</si>
  <si>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</si>
  <si>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</si>
  <si>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</si>
  <si>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</si>
  <si>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</si>
  <si>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</si>
  <si>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</si>
  <si>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</si>
  <si>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</si>
  <si>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</si>
  <si>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</si>
  <si>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</si>
  <si>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</si>
  <si>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</si>
  <si>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</si>
  <si>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</si>
  <si>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</si>
  <si>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</si>
  <si>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</si>
  <si>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</si>
  <si>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</si>
  <si>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</si>
  <si>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</si>
  <si>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</si>
  <si>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</si>
  <si>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</si>
  <si>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</si>
  <si>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</si>
  <si>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</si>
  <si>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</si>
  <si>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</si>
  <si>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</si>
  <si>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</si>
  <si>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</si>
  <si>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</si>
  <si>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</si>
  <si>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</si>
  <si>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</si>
  <si>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</si>
  <si>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</si>
  <si>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</si>
  <si>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</si>
  <si>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</si>
  <si>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</si>
  <si>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</si>
  <si>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</si>
  <si>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</si>
  <si>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</si>
  <si>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</si>
  <si>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</si>
  <si>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</si>
  <si>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</si>
  <si>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</si>
  <si>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</si>
  <si>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</si>
  <si>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</si>
  <si>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</si>
  <si>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</si>
  <si>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</si>
  <si>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</si>
  <si>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</si>
  <si>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</si>
  <si>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</si>
  <si>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</si>
  <si>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</si>
  <si>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</si>
  <si>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</si>
  <si>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</si>
  <si>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</si>
  <si>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</si>
  <si>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</si>
  <si>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</si>
  <si>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</si>
  <si>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</si>
  <si>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</si>
  <si>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</si>
  <si>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</si>
  <si>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</si>
  <si>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</si>
  <si>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</si>
  <si>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</si>
  <si>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</si>
  <si>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</si>
  <si>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</si>
  <si>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</si>
  <si>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</si>
  <si>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</si>
  <si>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</si>
  <si>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</si>
  <si>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</si>
  <si>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</si>
  <si>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</si>
  <si>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</si>
  <si>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</si>
  <si>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</si>
  <si>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</si>
  <si>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</si>
  <si>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</si>
  <si>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</si>
  <si>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</si>
  <si>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</si>
  <si>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</si>
  <si>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</si>
  <si>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</si>
  <si>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</si>
  <si>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</si>
  <si>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</si>
  <si>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</si>
  <si>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</si>
  <si>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</si>
  <si>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</si>
  <si>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</si>
  <si>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</si>
  <si>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</si>
  <si>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</si>
  <si>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</si>
  <si>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</si>
  <si>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</si>
  <si>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</si>
  <si>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</si>
  <si>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</si>
  <si>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</si>
  <si>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</si>
  <si>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</si>
  <si>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</si>
  <si>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</si>
  <si>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</si>
  <si>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</si>
  <si>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</si>
  <si>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</si>
  <si>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</si>
  <si>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</si>
  <si>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</si>
  <si>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</si>
  <si>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</si>
  <si>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</si>
  <si>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</si>
  <si>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</si>
  <si>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</si>
  <si>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</si>
  <si>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</si>
  <si>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</si>
  <si>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</si>
  <si>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</si>
  <si>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</si>
  <si>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</si>
  <si>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</si>
  <si>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</si>
  <si>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</si>
  <si>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</si>
  <si>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</si>
  <si>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</si>
  <si>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</si>
  <si>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</si>
  <si>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</si>
  <si>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</si>
  <si>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</si>
  <si>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</si>
  <si>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</si>
  <si>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</si>
  <si>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</si>
  <si>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</si>
  <si>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</si>
  <si>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</si>
  <si>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</si>
  <si>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</si>
  <si>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</si>
  <si>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</si>
  <si>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</si>
  <si>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</si>
  <si>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</si>
  <si>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</si>
  <si>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</si>
  <si>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</si>
  <si>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</si>
  <si>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</si>
  <si>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</si>
  <si>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</si>
  <si>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</si>
  <si>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</si>
  <si>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</si>
  <si>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</si>
  <si>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</si>
  <si>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</si>
  <si>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</si>
  <si>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</si>
  <si>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</si>
  <si>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</si>
  <si>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</si>
  <si>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</si>
  <si>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</si>
  <si>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</si>
  <si>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</si>
  <si>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</si>
  <si>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</si>
  <si>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</si>
  <si>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</si>
  <si>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</si>
  <si>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</si>
  <si>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</si>
  <si>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</si>
  <si>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</si>
  <si>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</si>
  <si>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</si>
  <si>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</si>
  <si>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</si>
  <si>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</si>
  <si>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</si>
  <si>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</si>
  <si>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</si>
  <si>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</si>
  <si>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</si>
  <si>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</si>
  <si>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</si>
  <si>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</si>
  <si>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</si>
  <si>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</si>
  <si>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</si>
  <si>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</si>
  <si>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</si>
  <si>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</si>
  <si>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</si>
  <si>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</si>
  <si>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</si>
  <si>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</si>
  <si>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</si>
  <si>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</si>
  <si>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</si>
  <si>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</si>
  <si>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</si>
  <si>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</si>
  <si>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</si>
  <si>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</si>
  <si>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</si>
  <si>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</si>
  <si>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</si>
  <si>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</si>
  <si>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</si>
  <si>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</si>
  <si>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</si>
  <si>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</si>
  <si>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</si>
  <si>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</si>
  <si>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</si>
  <si>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</si>
  <si>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</si>
  <si>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</si>
  <si>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</si>
  <si>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</si>
  <si>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</si>
  <si>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</si>
  <si>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</si>
  <si>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</si>
  <si>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</si>
  <si>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</si>
  <si>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</si>
  <si>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</si>
  <si>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</si>
  <si>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</si>
  <si>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</si>
  <si>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</si>
  <si>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</si>
  <si>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</si>
  <si>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</si>
  <si>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</si>
  <si>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</si>
  <si>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</si>
  <si>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</si>
  <si>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</si>
  <si>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</si>
  <si>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</si>
  <si>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</si>
  <si>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</si>
  <si>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</si>
  <si>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</si>
  <si>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</si>
  <si>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</si>
  <si>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</si>
  <si>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</si>
  <si>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</si>
  <si>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</si>
  <si>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</si>
  <si>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</si>
  <si>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</si>
  <si>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</si>
  <si>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</si>
  <si>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</si>
  <si>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</si>
  <si>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</si>
  <si>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</si>
  <si>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</si>
  <si>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</si>
  <si>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</si>
  <si>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</si>
  <si>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</si>
  <si>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</si>
  <si>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</si>
  <si>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</si>
  <si>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</si>
  <si>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</si>
  <si>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</si>
  <si>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</si>
  <si>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</si>
  <si>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</si>
  <si>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</si>
  <si>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</si>
  <si>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</si>
  <si>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</si>
  <si>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</si>
  <si>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</si>
  <si>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</si>
  <si>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</si>
  <si>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</si>
  <si>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</si>
  <si>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</si>
  <si>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</si>
  <si>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</si>
  <si>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</si>
  <si>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</si>
  <si>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</si>
  <si>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</si>
  <si>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</si>
  <si>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</si>
  <si>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</si>
  <si>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</si>
  <si>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</si>
  <si>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</si>
  <si>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</si>
  <si>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</si>
  <si>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</si>
  <si>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</si>
  <si>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</si>
  <si>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</si>
  <si>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</si>
  <si>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</si>
  <si>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</si>
  <si>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</si>
  <si>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</si>
  <si>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</si>
  <si>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</si>
  <si>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</si>
  <si>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</si>
  <si>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</si>
  <si>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</si>
  <si>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</si>
  <si>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</si>
  <si>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</si>
  <si>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</si>
  <si>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</si>
  <si>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</si>
  <si>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</si>
  <si>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</si>
  <si>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</si>
  <si>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</si>
  <si>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</si>
  <si>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</si>
  <si>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</si>
  <si>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</si>
  <si>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</si>
  <si>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</si>
  <si>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</si>
  <si>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</si>
  <si>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</si>
  <si>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</si>
  <si>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</si>
  <si>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</si>
  <si>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</si>
  <si>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</si>
  <si>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</si>
  <si>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</si>
  <si>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</si>
  <si>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</si>
  <si>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</si>
  <si>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</si>
  <si>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</si>
  <si>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</si>
  <si>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</si>
  <si>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</si>
  <si>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</si>
  <si>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</si>
  <si>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</si>
  <si>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</si>
  <si>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</si>
  <si>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</si>
  <si>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</si>
  <si>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</si>
  <si>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</si>
  <si>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</si>
  <si>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</si>
  <si>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</si>
  <si>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</si>
  <si>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</si>
  <si>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</si>
  <si>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</si>
  <si>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</si>
  <si>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</si>
  <si>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</si>
  <si>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</si>
  <si>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</si>
  <si>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</si>
  <si>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</si>
  <si>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</si>
  <si>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</si>
  <si>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</si>
  <si>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</si>
  <si>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</si>
  <si>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</si>
  <si>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</si>
  <si>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</si>
  <si>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</si>
  <si>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</si>
  <si>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</si>
  <si>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</si>
  <si>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</si>
  <si>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</si>
  <si>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</si>
  <si>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</si>
  <si>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</si>
  <si>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</si>
  <si>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</si>
  <si>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</si>
  <si>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</si>
  <si>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</si>
  <si>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</si>
  <si>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</si>
  <si>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</si>
  <si>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</si>
  <si>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</si>
  <si>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</si>
  <si>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</si>
  <si>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</si>
  <si>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</si>
  <si>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</si>
  <si>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</si>
  <si>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</si>
  <si>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</si>
  <si>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</si>
  <si>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</si>
  <si>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</si>
  <si>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</si>
  <si>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</si>
  <si>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</si>
  <si>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</si>
  <si>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</si>
  <si>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</si>
  <si>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</si>
  <si>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</si>
  <si>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</si>
  <si>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</si>
  <si>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</si>
  <si>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</si>
  <si>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</si>
  <si>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</si>
  <si>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</si>
  <si>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</si>
  <si>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</si>
  <si>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</si>
  <si>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</si>
  <si>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</si>
  <si>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</si>
  <si>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</si>
  <si>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</si>
  <si>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</si>
  <si>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</si>
  <si>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</si>
  <si>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</si>
  <si>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</si>
  <si>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</si>
  <si>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</si>
  <si>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</si>
  <si>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</si>
  <si>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</si>
  <si>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</si>
  <si>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</si>
  <si>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</si>
  <si>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</si>
  <si>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</si>
  <si>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</si>
  <si>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</si>
  <si>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</si>
  <si>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</si>
  <si>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</si>
  <si>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</si>
  <si>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</si>
  <si>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</si>
  <si>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</si>
  <si>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</si>
  <si>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</si>
  <si>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</si>
  <si>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</si>
  <si>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</si>
  <si>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</si>
  <si>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</si>
  <si>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</si>
  <si>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</si>
  <si>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</si>
  <si>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</si>
  <si>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</si>
  <si>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</si>
  <si>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</si>
  <si>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</si>
  <si>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</si>
  <si>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</si>
  <si>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</si>
  <si>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</si>
  <si>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</si>
  <si>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</si>
  <si>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</si>
  <si>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</si>
  <si>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</si>
  <si>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</si>
  <si>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</si>
  <si>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</si>
  <si>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</si>
  <si>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</si>
  <si>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</si>
  <si>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</si>
  <si>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</si>
  <si>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</si>
  <si>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</si>
  <si>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</si>
  <si>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</si>
  <si>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</si>
  <si>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</si>
  <si>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</si>
  <si>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</si>
  <si>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</si>
  <si>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</si>
  <si>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</si>
  <si>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</si>
  <si>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</si>
  <si>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</si>
  <si>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</si>
  <si>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</si>
  <si>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</si>
  <si>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</si>
  <si>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</si>
  <si>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</si>
  <si>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</si>
  <si>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</si>
  <si>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</si>
  <si>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</si>
  <si>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</si>
  <si>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</si>
  <si>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</si>
  <si>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</si>
  <si>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</si>
  <si>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</si>
  <si>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</si>
  <si>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</si>
  <si>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</si>
  <si>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</si>
  <si>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</si>
  <si>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</si>
  <si>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</si>
  <si>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</si>
  <si>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</si>
  <si>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</si>
  <si>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</si>
  <si>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</si>
  <si>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</si>
  <si>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</si>
  <si>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</si>
  <si>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</si>
  <si>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</si>
  <si>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</si>
  <si>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</si>
  <si>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</si>
  <si>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</si>
  <si>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</si>
  <si>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</si>
  <si>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</si>
  <si>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</si>
  <si>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</si>
  <si>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</si>
  <si>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</si>
  <si>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</si>
  <si>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</si>
  <si>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</si>
  <si>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</si>
  <si>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</si>
  <si>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</si>
  <si>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</si>
  <si>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</si>
  <si>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</si>
  <si>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</si>
  <si>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</si>
  <si>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</si>
  <si>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</si>
  <si>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</si>
  <si>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</si>
  <si>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</si>
  <si>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</si>
  <si>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</si>
  <si>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</si>
  <si>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</si>
  <si>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</si>
  <si>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</si>
  <si>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</si>
  <si>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</si>
  <si>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</si>
  <si>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</si>
  <si>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</si>
  <si>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</si>
  <si>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</si>
  <si>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</si>
  <si>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</si>
  <si>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</si>
  <si>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</si>
  <si>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</si>
  <si>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</si>
  <si>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</si>
  <si>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</si>
  <si>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</si>
  <si>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</si>
  <si>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</si>
  <si>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</si>
  <si>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</si>
  <si>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</si>
  <si>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</si>
  <si>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</si>
  <si>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</si>
  <si>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</si>
  <si>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</si>
  <si>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</si>
  <si>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</si>
  <si>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</si>
  <si>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</si>
  <si>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</si>
  <si>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</si>
  <si>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</si>
  <si>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</si>
  <si>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</si>
  <si>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</si>
  <si>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</si>
  <si>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</si>
  <si>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</si>
  <si>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</si>
  <si>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</si>
  <si>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</si>
  <si>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</si>
  <si>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</si>
  <si>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</si>
  <si>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</si>
  <si>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</si>
  <si>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</si>
  <si>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</si>
  <si>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</si>
  <si>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</si>
  <si>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</si>
  <si>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</si>
  <si>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</si>
  <si>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</si>
  <si>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</si>
  <si>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</si>
  <si>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</si>
  <si>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</si>
  <si>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</si>
  <si>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</si>
  <si>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</si>
  <si>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</si>
  <si>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</si>
  <si>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</si>
  <si>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</si>
  <si>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</si>
  <si>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</si>
  <si>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</si>
  <si>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</si>
  <si>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</si>
  <si>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</si>
  <si>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</si>
  <si>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</si>
  <si>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</si>
  <si>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</si>
  <si>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</si>
  <si>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</si>
  <si>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</si>
  <si>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</si>
  <si>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</si>
  <si>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</si>
  <si>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</si>
  <si>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</si>
  <si>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</si>
  <si>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</si>
  <si>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</si>
  <si>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</si>
  <si>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</si>
  <si>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</si>
  <si>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</si>
  <si>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</si>
  <si>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</si>
  <si>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</si>
  <si>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</si>
  <si>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</si>
  <si>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</si>
  <si>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</si>
  <si>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</si>
  <si>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</si>
  <si>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</si>
  <si>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</si>
  <si>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</si>
  <si>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</si>
  <si>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</si>
  <si>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</si>
  <si>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</si>
  <si>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</si>
  <si>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</si>
  <si>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</si>
  <si>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</si>
  <si>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</si>
  <si>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</si>
  <si>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</si>
  <si>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</si>
  <si>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</si>
  <si>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</si>
  <si>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</si>
  <si>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</si>
  <si>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</si>
  <si>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</si>
  <si>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</si>
  <si>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</si>
  <si>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</si>
  <si>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</si>
  <si>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</si>
  <si>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</si>
  <si>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</si>
  <si>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</si>
  <si>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</si>
  <si>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</si>
  <si>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</si>
  <si>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</si>
  <si>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</si>
  <si>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</si>
  <si>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</si>
  <si>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</si>
  <si>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</si>
  <si>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</si>
  <si>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</si>
  <si>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</si>
  <si>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</si>
  <si>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</si>
  <si>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</si>
  <si>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</si>
  <si>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</si>
  <si>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</si>
  <si>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</si>
  <si>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</si>
  <si>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</si>
  <si>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</si>
  <si>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</si>
  <si>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</si>
  <si>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</si>
  <si>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</si>
  <si>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</si>
  <si>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</si>
  <si>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</si>
  <si>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</si>
  <si>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</si>
  <si>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</si>
  <si>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</si>
  <si>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</si>
  <si>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</si>
  <si>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</si>
  <si>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</si>
  <si>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</si>
  <si>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</si>
  <si>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</si>
  <si>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</si>
  <si>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</si>
  <si>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</si>
  <si>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</si>
  <si>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</si>
  <si>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</si>
  <si>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</si>
  <si>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</si>
  <si>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</si>
  <si>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</si>
  <si>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</si>
  <si>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</si>
  <si>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</si>
  <si>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</si>
  <si>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</si>
  <si>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</si>
  <si>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</si>
  <si>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</si>
  <si>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</si>
  <si>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</si>
  <si>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</si>
  <si>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</si>
  <si>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</si>
  <si>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</si>
  <si>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</si>
  <si>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</si>
  <si>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</si>
  <si>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</si>
  <si>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</si>
  <si>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</si>
  <si>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</si>
  <si>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</si>
  <si>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</si>
  <si>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</si>
  <si>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</si>
  <si>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</si>
  <si>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</si>
  <si>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</si>
  <si>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</si>
  <si>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</si>
  <si>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</si>
  <si>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</si>
  <si>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</si>
  <si>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</si>
  <si>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</si>
  <si>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</si>
  <si>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</si>
  <si>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</si>
  <si>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</si>
  <si>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</si>
  <si>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</si>
  <si>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</si>
  <si>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</si>
  <si>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</si>
  <si>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</si>
  <si>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</si>
  <si>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</si>
  <si>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</si>
  <si>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</si>
  <si>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</si>
  <si>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</si>
  <si>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</si>
  <si>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</si>
  <si>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</si>
  <si>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</si>
  <si>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</si>
  <si>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</si>
  <si>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</si>
  <si>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</si>
  <si>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</si>
  <si>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</si>
  <si>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</si>
  <si>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</si>
  <si>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</si>
  <si>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</si>
  <si>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</si>
  <si>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</si>
  <si>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</si>
  <si>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</si>
  <si>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</si>
  <si>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</si>
  <si>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</si>
  <si>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</si>
  <si>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</si>
  <si>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</si>
  <si>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</si>
  <si>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</si>
  <si>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</si>
  <si>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</si>
  <si>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</si>
  <si>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</si>
  <si>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</si>
  <si>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</si>
  <si>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</si>
  <si>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</si>
  <si>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</si>
  <si>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</si>
  <si>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</si>
  <si>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</si>
  <si>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</si>
  <si>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</si>
  <si>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</si>
  <si>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</si>
  <si>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</si>
  <si>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</si>
  <si>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</si>
  <si>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</si>
  <si>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</si>
  <si>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</si>
  <si>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</si>
  <si>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</si>
  <si>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</si>
  <si>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</si>
  <si>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</si>
  <si>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</si>
  <si>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</si>
  <si>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</si>
  <si>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</si>
  <si>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</si>
  <si>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</si>
  <si>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</si>
  <si>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</si>
  <si>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</si>
  <si>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</si>
  <si>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</si>
  <si>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</si>
  <si>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</si>
  <si>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</si>
  <si>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</si>
  <si>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</si>
  <si>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</si>
  <si>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</si>
  <si>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</si>
  <si>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</si>
  <si>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</si>
  <si>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</si>
  <si>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</si>
  <si>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</si>
  <si>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</si>
  <si>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</si>
  <si>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</si>
  <si>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</si>
  <si>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</si>
  <si>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</si>
  <si>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</si>
  <si>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</si>
  <si>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</si>
  <si>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</si>
  <si>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</si>
  <si>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</si>
  <si>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</si>
  <si>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</si>
  <si>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</si>
  <si>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</si>
  <si>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</si>
  <si>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</si>
  <si>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</si>
  <si>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</si>
  <si>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</si>
  <si>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</si>
  <si>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</si>
  <si>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</si>
  <si>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</si>
  <si>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</si>
  <si>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</si>
  <si>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</si>
  <si>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</si>
  <si>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</si>
  <si>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</si>
  <si>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</si>
  <si>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</si>
  <si>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</si>
  <si>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</si>
  <si>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</si>
  <si>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</si>
  <si>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</si>
  <si>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</si>
  <si>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</si>
  <si>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</si>
  <si>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</si>
  <si>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</si>
  <si>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</si>
  <si>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</si>
  <si>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</si>
  <si>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</si>
  <si>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</si>
  <si>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</si>
  <si>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</si>
  <si>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</si>
  <si>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</si>
  <si>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</si>
  <si>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</si>
  <si>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</si>
  <si>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</si>
  <si>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</si>
  <si>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</si>
  <si>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</si>
  <si>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</si>
  <si>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</si>
  <si>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</si>
  <si>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</si>
  <si>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</si>
  <si>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</si>
  <si>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</si>
  <si>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</si>
  <si>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</si>
  <si>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</si>
  <si>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</si>
  <si>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</si>
  <si>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</si>
  <si>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</si>
  <si>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</si>
  <si>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</si>
  <si>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</si>
  <si>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</si>
  <si>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</si>
  <si>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</si>
  <si>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</si>
  <si>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</si>
  <si>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</si>
  <si>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</si>
  <si>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</si>
  <si>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</si>
  <si>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</si>
  <si>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</si>
  <si>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</si>
  <si>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</si>
  <si>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</si>
  <si>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</si>
  <si>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</si>
  <si>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</si>
  <si>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</si>
  <si>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</si>
  <si>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</si>
  <si>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</si>
  <si>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</si>
  <si>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</si>
  <si>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</si>
  <si>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</si>
  <si>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</si>
  <si>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</si>
  <si>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</si>
  <si>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</si>
  <si>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</si>
  <si>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</si>
  <si>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</si>
  <si>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</si>
  <si>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</si>
  <si>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</si>
  <si>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</si>
  <si>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</si>
  <si>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</si>
  <si>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</si>
  <si>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</si>
  <si>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</si>
  <si>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</si>
  <si>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</si>
  <si>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</si>
  <si>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</si>
  <si>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</si>
  <si>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</si>
  <si>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</si>
  <si>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</si>
  <si>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</si>
  <si>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</si>
  <si>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</si>
  <si>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</si>
  <si>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</si>
  <si>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</si>
  <si>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</si>
  <si>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</si>
  <si>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</si>
  <si>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</si>
  <si>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</si>
  <si>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</si>
  <si>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</si>
  <si>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</si>
  <si>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</si>
  <si>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</si>
  <si>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</si>
  <si>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</si>
  <si>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</si>
  <si>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</si>
  <si>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</si>
  <si>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</si>
  <si>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</si>
  <si>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</si>
  <si>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</si>
  <si>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</si>
  <si>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</si>
  <si>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</si>
  <si>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</si>
  <si>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</si>
  <si>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</si>
  <si>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</si>
  <si>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</si>
  <si>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</si>
  <si>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</si>
  <si>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</si>
  <si>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</si>
  <si>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</si>
  <si>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</si>
  <si>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</si>
  <si>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</si>
  <si>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</si>
  <si>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</si>
  <si>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</si>
  <si>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</si>
  <si>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</si>
  <si>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</si>
  <si>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</si>
  <si>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</si>
  <si>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</si>
  <si>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</si>
  <si>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</si>
  <si>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</si>
  <si>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</si>
  <si>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</si>
  <si>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</si>
  <si>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</si>
  <si>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</si>
  <si>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</si>
  <si>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</si>
  <si>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</si>
  <si>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</si>
  <si>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</si>
  <si>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</si>
  <si>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</si>
  <si>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</si>
  <si>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</si>
  <si>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</si>
  <si>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</si>
  <si>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</si>
  <si>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</si>
  <si>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</si>
  <si>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</si>
  <si>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</si>
  <si>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</si>
  <si>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</si>
  <si>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</si>
  <si>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</si>
  <si>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</si>
  <si>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</si>
  <si>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</si>
  <si>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</si>
  <si>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</si>
  <si>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</si>
  <si>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</si>
  <si>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</si>
  <si>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</si>
  <si>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</si>
  <si>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</si>
  <si>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</si>
  <si>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</si>
  <si>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</si>
  <si>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</si>
  <si>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</si>
  <si>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</si>
  <si>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</si>
  <si>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</si>
  <si>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</si>
  <si>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</si>
  <si>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</si>
  <si>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</si>
  <si>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</si>
  <si>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</si>
  <si>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</si>
  <si>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</si>
  <si>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</si>
  <si>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</si>
  <si>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</si>
  <si>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</si>
  <si>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</si>
  <si>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</si>
  <si>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</si>
  <si>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</si>
  <si>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</si>
  <si>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</si>
  <si>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</si>
  <si>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</si>
  <si>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</si>
  <si>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</si>
  <si>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</si>
  <si>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</si>
  <si>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</si>
  <si>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</si>
  <si>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</si>
  <si>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</si>
  <si>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</si>
  <si>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</si>
  <si>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</si>
  <si>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</si>
  <si>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</si>
  <si>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</si>
  <si>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</si>
  <si>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</si>
  <si>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</si>
  <si>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</si>
  <si>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</si>
  <si>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</si>
  <si>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</si>
  <si>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</si>
  <si>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</si>
  <si>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</si>
  <si>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</si>
  <si>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</si>
  <si>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</si>
  <si>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</si>
  <si>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</si>
  <si>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</si>
  <si>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</si>
  <si>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</si>
  <si>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</si>
  <si>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</si>
  <si>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</si>
  <si>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</si>
  <si>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</si>
  <si>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</si>
  <si>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</si>
  <si>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</si>
  <si>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</si>
  <si>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</si>
  <si>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</si>
  <si>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</si>
  <si>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</si>
  <si>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</si>
  <si>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</si>
  <si>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</si>
  <si>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</si>
  <si>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</si>
  <si>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</si>
  <si>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</si>
  <si>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</si>
  <si>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</si>
  <si>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</si>
  <si>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</si>
  <si>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</si>
  <si>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</si>
  <si>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</si>
  <si>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</si>
  <si>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</si>
  <si>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</si>
  <si>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</si>
  <si>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</si>
  <si>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</si>
  <si>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</si>
  <si>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</si>
  <si>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</si>
  <si>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</si>
  <si>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</si>
  <si>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</si>
  <si>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</si>
  <si>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</si>
  <si>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</si>
  <si>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</si>
  <si>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</si>
  <si>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</si>
  <si>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</si>
  <si>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</si>
  <si>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</si>
  <si>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</si>
  <si>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</si>
  <si>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</si>
  <si>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</si>
  <si>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</si>
  <si>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</si>
  <si>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</si>
  <si>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</si>
  <si>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</si>
  <si>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</si>
  <si>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</si>
  <si>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</si>
  <si>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</si>
  <si>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</si>
  <si>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</si>
  <si>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</si>
  <si>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</si>
  <si>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</si>
  <si>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</si>
  <si>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</si>
  <si>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</si>
  <si>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</si>
  <si>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</si>
  <si>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</si>
  <si>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</si>
  <si>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</si>
  <si>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</si>
  <si>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</si>
  <si>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</si>
  <si>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</si>
  <si>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</si>
  <si>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</si>
  <si>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</si>
  <si>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</si>
  <si>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</si>
  <si>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</si>
  <si>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</si>
  <si>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</si>
  <si>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</si>
  <si>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</si>
  <si>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</si>
  <si>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</si>
  <si>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</si>
  <si>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</si>
  <si>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</si>
  <si>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</si>
  <si>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</si>
  <si>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</si>
  <si>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</si>
  <si>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</si>
  <si>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</si>
  <si>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</si>
  <si>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</si>
  <si>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</si>
  <si>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</si>
  <si>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</si>
  <si>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</si>
  <si>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</si>
  <si>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</si>
  <si>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</si>
  <si>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</si>
  <si>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</si>
  <si>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</si>
  <si>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</si>
  <si>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</si>
  <si>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</si>
  <si>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</si>
  <si>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</si>
  <si>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</si>
  <si>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</si>
  <si>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</si>
  <si>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</si>
  <si>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</si>
  <si>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</si>
  <si>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</si>
  <si>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</si>
  <si>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</si>
  <si>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</si>
  <si>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</si>
  <si>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</si>
  <si>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</si>
  <si>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</si>
  <si>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</si>
  <si>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</si>
  <si>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</si>
  <si>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</si>
  <si>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</si>
  <si>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</si>
  <si>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</si>
  <si>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</si>
  <si>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</si>
  <si>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</si>
  <si>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</si>
  <si>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</si>
  <si>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</si>
  <si>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</si>
  <si>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</si>
  <si>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</si>
  <si>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</si>
  <si>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</si>
  <si>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</si>
  <si>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</si>
  <si>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</si>
  <si>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</si>
  <si>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</si>
  <si>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</si>
  <si>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</si>
  <si>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</si>
  <si>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</si>
  <si>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</si>
  <si>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</si>
  <si>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</si>
  <si>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</si>
  <si>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</si>
  <si>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</si>
  <si>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</si>
  <si>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</si>
  <si>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</si>
  <si>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</si>
  <si>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</si>
  <si>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</si>
  <si>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</si>
  <si>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</si>
  <si>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</si>
  <si>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</si>
  <si>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</si>
  <si>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</si>
  <si>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</si>
  <si>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</si>
  <si>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</si>
  <si>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</si>
  <si>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</si>
  <si>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</si>
  <si>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</si>
  <si>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</si>
  <si>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</si>
  <si>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</si>
  <si>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</si>
  <si>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</si>
  <si>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</si>
  <si>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</si>
  <si>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</si>
  <si>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</si>
  <si>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</si>
  <si>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</si>
  <si>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</si>
  <si>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</si>
  <si>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</si>
  <si>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</si>
  <si>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</si>
  <si>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</si>
  <si>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</si>
  <si>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</si>
  <si>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</si>
  <si>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</si>
  <si>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</si>
  <si>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</si>
  <si>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</si>
  <si>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</si>
  <si>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</si>
  <si>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</si>
  <si>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</si>
  <si>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</si>
  <si>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</si>
  <si>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</si>
  <si>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</si>
  <si>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</si>
  <si>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</si>
  <si>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</si>
  <si>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</si>
  <si>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</si>
  <si>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</si>
  <si>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</si>
  <si>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</si>
  <si>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</si>
  <si>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</si>
  <si>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</si>
  <si>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</si>
  <si>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</si>
  <si>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</si>
  <si>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</si>
  <si>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</si>
  <si>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</si>
  <si>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</si>
  <si>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</si>
  <si>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</si>
  <si>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</si>
  <si>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</si>
  <si>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</si>
  <si>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</si>
  <si>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</si>
  <si>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</si>
  <si>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</si>
  <si>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</si>
  <si>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</si>
  <si>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</si>
  <si>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</si>
  <si>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</si>
  <si>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</si>
  <si>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</si>
  <si>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</si>
  <si>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</si>
  <si>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</si>
  <si>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</si>
  <si>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</si>
  <si>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</si>
  <si>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</si>
  <si>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</si>
  <si>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</si>
  <si>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</si>
  <si>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</si>
  <si>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</si>
  <si>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</si>
  <si>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</si>
  <si>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</si>
  <si>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</si>
  <si>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</si>
  <si>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</si>
  <si>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</si>
  <si>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</si>
  <si>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</si>
  <si>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</si>
  <si>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</si>
  <si>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</si>
  <si>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</si>
  <si>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</si>
  <si>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</si>
  <si>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</si>
  <si>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</si>
  <si>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</si>
  <si>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</si>
  <si>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</si>
  <si>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</si>
  <si>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</si>
  <si>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</si>
  <si>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</si>
  <si>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</si>
  <si>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</si>
  <si>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</si>
  <si>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</si>
  <si>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</si>
  <si>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</si>
  <si>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</si>
  <si>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</si>
  <si>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</si>
  <si>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</si>
  <si>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</si>
  <si>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</si>
  <si>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</si>
  <si>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</si>
  <si>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</si>
  <si>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</si>
  <si>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</si>
  <si>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</si>
  <si>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</si>
  <si>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</si>
  <si>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</si>
  <si>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</si>
  <si>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</si>
  <si>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</si>
  <si>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</si>
  <si>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</si>
  <si>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</si>
  <si>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</si>
  <si>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</si>
  <si>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</si>
  <si>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</si>
  <si>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</si>
  <si>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</si>
  <si>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</si>
  <si>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</si>
  <si>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</si>
  <si>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</si>
  <si>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</si>
  <si>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</si>
  <si>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</si>
  <si>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</si>
  <si>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</si>
  <si>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</si>
  <si>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</si>
  <si>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</si>
  <si>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</si>
  <si>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</si>
  <si>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</si>
  <si>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</si>
  <si>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</si>
  <si>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</si>
  <si>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</si>
  <si>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</si>
  <si>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</si>
  <si>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</si>
  <si>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</si>
  <si>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</si>
  <si>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</si>
  <si>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</si>
  <si>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</si>
  <si>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</si>
  <si>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</si>
  <si>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</si>
  <si>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</si>
  <si>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</si>
  <si>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</si>
  <si>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</si>
  <si>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</si>
  <si>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</si>
  <si>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</si>
  <si>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</si>
  <si>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</si>
  <si>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</si>
  <si>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</si>
  <si>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</si>
  <si>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</si>
  <si>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</si>
  <si>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</si>
  <si>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</si>
  <si>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</si>
  <si>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</si>
  <si>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</si>
  <si>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</si>
  <si>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</si>
  <si>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</si>
  <si>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</si>
  <si>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</si>
  <si>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</si>
  <si>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</si>
  <si>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</si>
  <si>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</si>
  <si>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</si>
  <si>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</si>
  <si>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</si>
  <si>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</si>
  <si>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</si>
  <si>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</si>
  <si>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</si>
  <si>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</si>
  <si>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</si>
  <si>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</si>
  <si>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</si>
  <si>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</si>
  <si>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</si>
  <si>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</si>
  <si>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</si>
  <si>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</si>
  <si>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</si>
  <si>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</si>
  <si>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</si>
  <si>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</si>
  <si>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</si>
  <si>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</si>
  <si>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</si>
  <si>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</si>
  <si>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</si>
  <si>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</si>
  <si>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</si>
  <si>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</si>
  <si>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</si>
  <si>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</si>
  <si>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</si>
  <si>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</si>
  <si>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</si>
  <si>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</si>
  <si>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</si>
  <si>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</si>
  <si>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</si>
  <si>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</si>
  <si>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</si>
  <si>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</si>
  <si>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</si>
  <si>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</si>
  <si>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</si>
  <si>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</si>
  <si>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</si>
  <si>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</si>
  <si>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</si>
  <si>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</si>
  <si>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</si>
  <si>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</si>
  <si>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</si>
  <si>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</si>
  <si>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</si>
  <si>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</si>
  <si>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</si>
  <si>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</si>
  <si>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</si>
  <si>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</si>
  <si>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</si>
  <si>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</si>
  <si>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</si>
  <si>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</si>
  <si>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</si>
  <si>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</si>
  <si>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</si>
  <si>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</si>
  <si>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</si>
  <si>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</si>
  <si>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</si>
  <si>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</si>
  <si>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</si>
  <si>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</si>
  <si>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</si>
  <si>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</si>
  <si>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</si>
  <si>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</si>
  <si>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</si>
  <si>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</si>
  <si>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</si>
  <si>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</si>
  <si>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</si>
  <si>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</si>
  <si>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</si>
  <si>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</si>
  <si>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</si>
  <si>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</si>
  <si>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</si>
  <si>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</si>
  <si>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</si>
  <si>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</si>
  <si>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</si>
  <si>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</si>
  <si>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</si>
  <si>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</si>
  <si>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</si>
  <si>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</si>
  <si>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</si>
  <si>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</si>
  <si>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</si>
  <si>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</si>
  <si>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</si>
  <si>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</si>
  <si>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</si>
  <si>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</si>
  <si>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</si>
  <si>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</si>
  <si>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</si>
  <si>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</si>
  <si>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</si>
  <si>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</si>
  <si>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</si>
  <si>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</si>
  <si>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</si>
  <si>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</si>
  <si>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</si>
  <si>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</si>
  <si>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</si>
  <si>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</si>
  <si>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</si>
  <si>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</si>
  <si>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</si>
  <si>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</si>
  <si>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</si>
  <si>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</si>
  <si>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</si>
  <si>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</si>
  <si>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</si>
  <si>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</si>
  <si>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</si>
  <si>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</si>
  <si>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</si>
  <si>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</si>
  <si>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</si>
  <si>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</si>
  <si>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</si>
  <si>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</si>
  <si>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</si>
  <si>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</si>
  <si>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</si>
  <si>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</si>
  <si>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</si>
  <si>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</si>
  <si>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</si>
  <si>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</si>
  <si>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</si>
  <si>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</si>
  <si>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</si>
  <si>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</si>
  <si>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</si>
  <si>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</si>
  <si>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</si>
  <si>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</si>
  <si>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</si>
  <si>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</si>
  <si>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</si>
  <si>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</si>
  <si>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</si>
  <si>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</si>
  <si>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</si>
  <si>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</si>
  <si>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</si>
  <si>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</si>
  <si>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</si>
  <si>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</si>
  <si>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</si>
  <si>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</si>
  <si>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</si>
  <si>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</si>
  <si>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</si>
  <si>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</si>
  <si>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</si>
  <si>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</si>
  <si>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</si>
  <si>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</si>
  <si>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</si>
  <si>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</si>
  <si>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</si>
  <si>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</si>
  <si>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</si>
  <si>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</si>
  <si>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</si>
  <si>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</si>
  <si>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</si>
  <si>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</si>
  <si>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</si>
  <si>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</si>
  <si>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</si>
  <si>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</si>
  <si>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</si>
  <si>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</si>
  <si>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</si>
  <si>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</si>
  <si>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</si>
  <si>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</si>
  <si>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</si>
  <si>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</si>
  <si>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</si>
  <si>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</si>
  <si>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</si>
  <si>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</si>
  <si>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</si>
  <si>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</si>
  <si>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</si>
  <si>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</si>
  <si>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</si>
  <si>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</si>
  <si>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</si>
  <si>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</si>
  <si>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</si>
  <si>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</si>
  <si>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</si>
  <si>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</si>
  <si>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</si>
  <si>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</si>
  <si>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</si>
  <si>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</si>
  <si>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</si>
  <si>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</si>
  <si>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</si>
  <si>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</si>
  <si>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</si>
  <si>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</si>
  <si>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</si>
  <si>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</si>
  <si>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</si>
  <si>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</si>
  <si>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</si>
  <si>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</si>
  <si>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</si>
  <si>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</si>
  <si>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</si>
  <si>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</si>
  <si>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</si>
  <si>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</si>
  <si>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</si>
  <si>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</si>
  <si>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</si>
  <si>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</si>
  <si>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</si>
  <si>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</si>
  <si>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</si>
  <si>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</si>
  <si>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</si>
  <si>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</si>
  <si>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</si>
  <si>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</si>
  <si>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</si>
  <si>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</si>
  <si>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</si>
  <si>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</si>
  <si>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</si>
  <si>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</si>
  <si>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</si>
  <si>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</si>
  <si>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</si>
  <si>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</si>
  <si>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</si>
  <si>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</si>
  <si>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</si>
  <si>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</si>
  <si>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</si>
  <si>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</si>
  <si>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</si>
  <si>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</si>
  <si>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</si>
  <si>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</si>
  <si>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</si>
  <si>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</si>
  <si>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</si>
  <si>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</si>
  <si>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</si>
  <si>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</si>
  <si>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</si>
  <si>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</si>
  <si>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</si>
  <si>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</si>
  <si>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</si>
  <si>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</si>
  <si>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</si>
  <si>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</si>
  <si>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</si>
  <si>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</si>
  <si>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</si>
  <si>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</si>
  <si>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</si>
  <si>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</si>
  <si>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</si>
  <si>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</si>
  <si>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</si>
  <si>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</si>
  <si>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</si>
  <si>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</si>
  <si>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</si>
  <si>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</si>
  <si>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</si>
  <si>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</si>
  <si>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</si>
  <si>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</si>
  <si>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</si>
  <si>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</si>
  <si>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</si>
  <si>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</si>
  <si>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</si>
  <si>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</si>
  <si>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</si>
  <si>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</si>
  <si>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</si>
  <si>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</si>
  <si>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</si>
  <si>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</si>
  <si>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</si>
  <si>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</si>
  <si>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</si>
  <si>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</si>
  <si>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</si>
  <si>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</si>
  <si>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</si>
  <si>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</si>
  <si>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</si>
  <si>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</si>
  <si>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</si>
  <si>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</si>
  <si>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</si>
  <si>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</si>
  <si>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</si>
  <si>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</si>
  <si>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</si>
  <si>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</si>
  <si>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</si>
  <si>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</si>
  <si>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</si>
  <si>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</si>
  <si>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</si>
  <si>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</si>
  <si>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</si>
  <si>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</si>
  <si>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</si>
  <si>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</si>
  <si>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</si>
  <si>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</si>
  <si>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</si>
  <si>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</si>
  <si>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</si>
  <si>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</si>
  <si>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</si>
  <si>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</si>
  <si>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</si>
  <si>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</si>
  <si>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</si>
  <si>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</si>
  <si>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</si>
  <si>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</si>
  <si>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</si>
  <si>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</si>
  <si>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</si>
  <si>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</si>
  <si>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</si>
  <si>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</si>
  <si>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</si>
  <si>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</si>
  <si>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</si>
  <si>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</si>
  <si>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</si>
  <si>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</si>
  <si>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</si>
  <si>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</si>
  <si>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</si>
  <si>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</si>
  <si>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</si>
  <si>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</si>
  <si>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</si>
  <si>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</si>
  <si>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</si>
  <si>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</si>
  <si>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</si>
  <si>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</si>
  <si>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</si>
  <si>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</si>
  <si>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</si>
  <si>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</si>
  <si>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</si>
  <si>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</si>
  <si>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</si>
  <si>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</si>
  <si>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</si>
  <si>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</si>
  <si>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</si>
  <si>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</si>
  <si>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</si>
  <si>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</si>
  <si>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</si>
  <si>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</si>
  <si>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</si>
  <si>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</si>
  <si>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</si>
  <si>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</si>
  <si>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</si>
  <si>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</si>
  <si>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</si>
  <si>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</si>
  <si>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</si>
  <si>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</si>
  <si>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</si>
  <si>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</si>
  <si>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</si>
  <si>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</si>
  <si>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</si>
  <si>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</si>
  <si>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</si>
  <si>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</si>
  <si>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</si>
  <si>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</si>
  <si>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</si>
  <si>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</si>
  <si>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</si>
  <si>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</si>
  <si>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</si>
  <si>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</si>
  <si>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</si>
  <si>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</si>
  <si>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</si>
  <si>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</si>
  <si>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</si>
  <si>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</si>
  <si>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</si>
  <si>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</si>
  <si>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</si>
  <si>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</si>
  <si>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</si>
  <si>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</si>
  <si>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</si>
  <si>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</si>
  <si>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</si>
  <si>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</si>
  <si>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</si>
  <si>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</si>
  <si>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</si>
  <si>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</si>
  <si>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</si>
  <si>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</si>
  <si>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</si>
  <si>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</si>
  <si>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</si>
  <si>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</si>
  <si>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</si>
  <si>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</si>
  <si>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</si>
  <si>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</si>
  <si>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</si>
  <si>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</si>
  <si>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</si>
  <si>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</si>
  <si>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</si>
  <si>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</si>
  <si>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</si>
  <si>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</si>
  <si>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</si>
  <si>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</si>
  <si>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</si>
  <si>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</si>
  <si>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</si>
  <si>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</si>
  <si>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</si>
  <si>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</si>
  <si>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</si>
  <si>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</si>
  <si>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</si>
  <si>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</si>
  <si>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</si>
  <si>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</si>
  <si>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</si>
  <si>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</si>
  <si>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</si>
  <si>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</si>
  <si>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</si>
  <si>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</si>
  <si>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</si>
  <si>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</si>
  <si>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</si>
  <si>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</si>
  <si>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</si>
  <si>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</si>
  <si>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</si>
  <si>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</si>
  <si>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</si>
  <si>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</si>
  <si>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</si>
  <si>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</si>
  <si>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</si>
  <si>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</si>
  <si>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</si>
  <si>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</si>
  <si>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</si>
  <si>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</si>
  <si>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</si>
  <si>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</si>
  <si>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</si>
  <si>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</si>
  <si>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</si>
  <si>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</si>
  <si>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</si>
  <si>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</si>
  <si>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</si>
  <si>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</si>
  <si>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</si>
  <si>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</si>
  <si>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</si>
  <si>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</si>
  <si>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</si>
  <si>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</si>
  <si>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</si>
  <si>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</si>
  <si>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</si>
  <si>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</si>
  <si>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</si>
  <si>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</si>
  <si>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</si>
  <si>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</si>
  <si>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</si>
  <si>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</si>
  <si>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</si>
  <si>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</si>
  <si>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</si>
  <si>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</si>
  <si>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</si>
  <si>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</si>
  <si>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</si>
  <si>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</si>
  <si>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</si>
  <si>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</si>
  <si>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</si>
  <si>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</si>
  <si>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</si>
  <si>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</si>
  <si>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</si>
  <si>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</si>
  <si>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</si>
  <si>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</si>
  <si>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</si>
  <si>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</si>
  <si>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</si>
  <si>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</si>
  <si>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</si>
  <si>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</si>
  <si>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</si>
  <si>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</si>
  <si>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</si>
  <si>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</si>
  <si>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</si>
  <si>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</si>
  <si>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</si>
  <si>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</si>
  <si>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</si>
  <si>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</si>
  <si>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</si>
  <si>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</si>
  <si>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</si>
  <si>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</si>
  <si>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</si>
  <si>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</si>
  <si>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</si>
  <si>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</si>
  <si>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</si>
  <si>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</si>
  <si>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</si>
  <si>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</si>
  <si>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</si>
  <si>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</si>
  <si>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</si>
  <si>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</si>
  <si>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</si>
  <si>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</si>
  <si>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</si>
  <si>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</si>
  <si>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</si>
  <si>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</si>
  <si>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</si>
  <si>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</si>
  <si>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</si>
  <si>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</si>
  <si>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</si>
  <si>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</si>
  <si>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</si>
  <si>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</si>
  <si>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</si>
  <si>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</si>
  <si>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</si>
  <si>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</si>
  <si>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</si>
  <si>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</si>
  <si>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</si>
  <si>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</si>
  <si>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</si>
  <si>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</si>
  <si>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</si>
  <si>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</si>
  <si>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</si>
  <si>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</si>
  <si>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</si>
  <si>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</si>
  <si>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</si>
  <si>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</si>
  <si>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</si>
  <si>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</si>
  <si>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</si>
  <si>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</si>
  <si>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</si>
  <si>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</si>
  <si>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</si>
  <si>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</si>
  <si>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</si>
  <si>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</si>
  <si>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</si>
  <si>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</si>
  <si>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</si>
  <si>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</si>
  <si>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</si>
  <si>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</si>
  <si>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</si>
  <si>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</si>
  <si>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</si>
  <si>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</si>
  <si>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</si>
  <si>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</si>
  <si>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</si>
  <si>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</si>
  <si>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</si>
  <si>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</si>
  <si>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</si>
  <si>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</si>
  <si>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</si>
  <si>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</si>
  <si>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</si>
  <si>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</si>
  <si>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</si>
  <si>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</si>
  <si>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</si>
  <si>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</si>
  <si>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</si>
  <si>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</si>
  <si>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</si>
  <si>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</si>
  <si>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</si>
  <si>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</si>
  <si>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</si>
  <si>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</si>
  <si>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</si>
  <si>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</si>
  <si>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</si>
  <si>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</si>
  <si>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</si>
  <si>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</si>
  <si>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</si>
  <si>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</si>
  <si>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</si>
  <si>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</si>
  <si>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</si>
  <si>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</si>
  <si>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</si>
  <si>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</si>
  <si>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</si>
  <si>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</si>
  <si>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</si>
  <si>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</si>
  <si>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</si>
  <si>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</si>
  <si>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</si>
  <si>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</si>
  <si>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</si>
  <si>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</si>
  <si>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</si>
  <si>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</si>
  <si>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</si>
  <si>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</si>
  <si>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</si>
  <si>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</si>
  <si>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</si>
  <si>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</si>
  <si>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</si>
  <si>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</si>
  <si>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</si>
  <si>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</si>
  <si>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</si>
  <si>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</si>
  <si>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</si>
  <si>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</si>
  <si>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</si>
  <si>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</si>
  <si>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</si>
  <si>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</si>
  <si>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</si>
  <si>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</si>
  <si>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</si>
  <si>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</si>
  <si>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</si>
  <si>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</si>
  <si>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</si>
  <si>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</si>
  <si>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</si>
  <si>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</si>
  <si>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</si>
  <si>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</si>
  <si>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</si>
  <si>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</si>
  <si>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</si>
  <si>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</si>
  <si>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</si>
  <si>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</si>
  <si>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</si>
  <si>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</si>
  <si>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</si>
  <si>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</si>
  <si>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</si>
  <si>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</si>
  <si>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</si>
  <si>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</si>
  <si>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</si>
  <si>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</si>
  <si>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</si>
  <si>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</si>
  <si>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</si>
  <si>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</si>
  <si>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</si>
  <si>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</si>
  <si>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</si>
  <si>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</si>
  <si>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</si>
  <si>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</si>
  <si>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</si>
  <si>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</si>
  <si>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</si>
  <si>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</si>
  <si>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</si>
  <si>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</si>
  <si>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</si>
  <si>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</si>
  <si>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</si>
  <si>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</si>
  <si>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</si>
  <si>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</si>
  <si>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</si>
  <si>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</si>
  <si>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</si>
  <si>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</si>
  <si>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</si>
  <si>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</si>
  <si>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</si>
  <si>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</si>
  <si>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</si>
  <si>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</si>
  <si>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</si>
  <si>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</si>
  <si>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</si>
  <si>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</si>
  <si>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</si>
  <si>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</si>
  <si>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</si>
  <si>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</si>
  <si>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</si>
  <si>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</si>
  <si>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</si>
  <si>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</si>
  <si>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</si>
  <si>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</si>
  <si>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</si>
  <si>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</si>
  <si>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</si>
  <si>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</si>
  <si>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</si>
  <si>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</si>
  <si>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</si>
  <si>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</si>
  <si>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</si>
  <si>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</si>
  <si>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</si>
  <si>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</si>
  <si>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</si>
  <si>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</si>
  <si>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</si>
  <si>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</si>
  <si>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</si>
  <si>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</si>
  <si>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</si>
  <si>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</si>
  <si>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</si>
  <si>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</si>
  <si>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</si>
  <si>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</si>
  <si>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</si>
  <si>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</si>
  <si>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</si>
  <si>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</si>
  <si>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</si>
  <si>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</si>
  <si>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</si>
  <si>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</si>
  <si>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</si>
  <si>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</si>
  <si>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</si>
  <si>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</si>
  <si>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</si>
  <si>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</si>
  <si>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</si>
  <si>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</si>
  <si>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</si>
  <si>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</si>
  <si>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</si>
  <si>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</si>
  <si>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</si>
  <si>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</si>
  <si>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</si>
  <si>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</si>
  <si>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</si>
  <si>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</si>
  <si>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</si>
  <si>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</si>
  <si>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</si>
  <si>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</si>
  <si>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</si>
  <si>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</si>
  <si>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</si>
  <si>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</si>
  <si>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</si>
  <si>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</si>
  <si>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</si>
  <si>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</si>
  <si>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</si>
  <si>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</si>
  <si>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</si>
  <si>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</si>
  <si>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</si>
  <si>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</si>
  <si>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</si>
  <si>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</si>
  <si>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</si>
  <si>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</si>
  <si>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</si>
  <si>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</si>
  <si>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</si>
  <si>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</si>
  <si>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</si>
  <si>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</si>
  <si>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</si>
  <si>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</si>
  <si>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</si>
  <si>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</si>
  <si>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</si>
  <si>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</si>
  <si>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</si>
  <si>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</si>
  <si>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</si>
  <si>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</si>
  <si>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</si>
  <si>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</si>
  <si>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</si>
  <si>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</si>
  <si>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</si>
  <si>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</si>
  <si>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</si>
  <si>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</si>
  <si>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</si>
  <si>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</si>
  <si>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</si>
  <si>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</si>
  <si>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</si>
  <si>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</si>
  <si>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</si>
  <si>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</si>
  <si>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</si>
  <si>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</si>
  <si>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</si>
  <si>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</si>
  <si>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</si>
  <si>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</si>
  <si>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</si>
  <si>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</si>
  <si>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</si>
  <si>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</si>
  <si>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</si>
  <si>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</si>
  <si>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</si>
  <si>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</si>
  <si>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</si>
  <si>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</si>
  <si>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</si>
  <si>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</si>
  <si>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</si>
  <si>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</si>
  <si>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</si>
  <si>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</si>
  <si>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</si>
  <si>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</si>
  <si>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</si>
  <si>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</si>
  <si>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</si>
  <si>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</si>
  <si>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</si>
  <si>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</si>
  <si>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</si>
  <si>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</si>
  <si>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</si>
  <si>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</si>
  <si>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</si>
  <si>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</si>
  <si>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</si>
  <si>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</si>
  <si>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</si>
  <si>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</si>
  <si>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</si>
  <si>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</si>
  <si>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</si>
  <si>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</si>
  <si>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</si>
  <si>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</si>
  <si>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</si>
  <si>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</si>
  <si>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</si>
  <si>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</si>
  <si>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</si>
  <si>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</si>
  <si>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</si>
  <si>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</si>
  <si>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</si>
  <si>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</si>
  <si>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</si>
  <si>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</si>
  <si>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</si>
  <si>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</si>
  <si>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</si>
  <si>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</si>
  <si>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</si>
  <si>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</si>
  <si>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</si>
  <si>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</si>
  <si>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</si>
  <si>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</si>
  <si>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</si>
  <si>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</si>
  <si>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</si>
  <si>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</si>
  <si>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</si>
  <si>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</si>
  <si>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</si>
  <si>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</si>
  <si>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</si>
  <si>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</si>
  <si>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</si>
  <si>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</si>
  <si>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</si>
  <si>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</si>
  <si>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</si>
  <si>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</si>
  <si>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</si>
  <si>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</si>
  <si>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</si>
  <si>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</si>
  <si>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</si>
  <si>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</si>
  <si>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</si>
  <si>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</si>
  <si>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</si>
  <si>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</si>
  <si>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</si>
  <si>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</si>
  <si>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</si>
  <si>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</si>
  <si>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</si>
  <si>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</si>
  <si>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</si>
  <si>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</si>
  <si>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</si>
  <si>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</si>
  <si>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</si>
  <si>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</si>
  <si>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</si>
  <si>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</si>
  <si>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</si>
  <si>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</si>
  <si>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</si>
  <si>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</si>
  <si>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</si>
  <si>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</si>
  <si>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</si>
  <si>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</si>
  <si>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</si>
  <si>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</si>
  <si>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</si>
  <si>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</si>
  <si>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</si>
  <si>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</si>
  <si>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</si>
  <si>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</si>
  <si>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</si>
  <si>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</si>
  <si>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</si>
  <si>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</si>
  <si>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</si>
  <si>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</si>
  <si>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</si>
  <si>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</si>
  <si>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</si>
  <si>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</si>
  <si>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</si>
  <si>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</si>
  <si>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</si>
  <si>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</si>
  <si>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</si>
  <si>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</si>
  <si>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</si>
  <si>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</si>
  <si>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</si>
  <si>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</si>
  <si>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</si>
  <si>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</si>
  <si>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</si>
  <si>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</si>
  <si>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</si>
  <si>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</si>
  <si>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</si>
  <si>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</si>
  <si>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</si>
  <si>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</si>
  <si>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</si>
  <si>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</si>
  <si>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</si>
  <si>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</si>
  <si>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</si>
  <si>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</si>
  <si>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</si>
  <si>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</si>
  <si>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</si>
  <si>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</si>
  <si>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</si>
  <si>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</si>
  <si>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</si>
  <si>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</si>
  <si>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</si>
  <si>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</si>
  <si>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</si>
  <si>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</si>
  <si>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</si>
  <si>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</si>
  <si>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</si>
  <si>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</si>
  <si>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</si>
  <si>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</si>
  <si>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</si>
  <si>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</si>
  <si>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</si>
  <si>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</si>
  <si>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</si>
  <si>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</si>
  <si>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</si>
  <si>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</si>
  <si>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</si>
  <si>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</si>
  <si>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</si>
  <si>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</si>
  <si>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</si>
  <si>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</si>
  <si>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</si>
  <si>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</si>
  <si>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</si>
  <si>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</si>
  <si>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</si>
  <si>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</si>
  <si>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</si>
  <si>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</si>
  <si>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</si>
  <si>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</si>
  <si>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</si>
  <si>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</si>
  <si>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</si>
  <si>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</si>
  <si>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</si>
  <si>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</si>
  <si>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</si>
  <si>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</si>
  <si>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</si>
  <si>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</si>
  <si>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</si>
  <si>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</si>
  <si>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</si>
  <si>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</si>
  <si>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</si>
  <si>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</si>
  <si>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</si>
  <si>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</si>
  <si>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</si>
  <si>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</si>
  <si>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</si>
  <si>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</si>
  <si>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</si>
  <si>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</si>
  <si>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</si>
  <si>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</si>
  <si>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</si>
  <si>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</si>
  <si>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</si>
  <si>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</si>
  <si>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</si>
  <si>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</si>
  <si>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</si>
  <si>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</si>
  <si>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</si>
  <si>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</si>
  <si>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</si>
  <si>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</si>
  <si>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</si>
  <si>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</si>
  <si>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</si>
  <si>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</si>
  <si>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</si>
  <si>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</si>
  <si>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</si>
  <si>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</si>
  <si>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</si>
  <si>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</si>
  <si>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</si>
  <si>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</si>
  <si>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</si>
  <si>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</si>
  <si>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</si>
  <si>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</si>
  <si>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</si>
  <si>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</si>
  <si>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</si>
  <si>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</si>
  <si>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</si>
  <si>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</si>
  <si>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</si>
  <si>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</si>
  <si>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</si>
  <si>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</si>
  <si>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</si>
  <si>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</si>
  <si>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</si>
  <si>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</si>
  <si>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</si>
  <si>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</si>
  <si>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</si>
  <si>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</si>
  <si>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</si>
  <si>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</si>
  <si>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</si>
  <si>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</si>
  <si>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</si>
  <si>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</si>
  <si>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</si>
  <si>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</si>
  <si>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</si>
  <si>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</si>
  <si>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</si>
  <si>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</si>
  <si>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</si>
  <si>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</si>
  <si>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</si>
  <si>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</si>
  <si>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</si>
  <si>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</si>
  <si>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</si>
  <si>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</si>
  <si>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</si>
  <si>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</si>
  <si>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</si>
  <si>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</si>
  <si>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</si>
  <si>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</si>
  <si>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</si>
  <si>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</si>
  <si>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</si>
  <si>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</si>
  <si>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</si>
  <si>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</si>
  <si>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</si>
  <si>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</si>
  <si>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</si>
  <si>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</si>
  <si>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</si>
  <si>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</si>
  <si>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</si>
  <si>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</si>
  <si>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</si>
  <si>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</si>
  <si>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</si>
  <si>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</si>
  <si>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</si>
  <si>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</si>
  <si>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</si>
  <si>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</si>
  <si>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</si>
  <si>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</si>
  <si>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</si>
  <si>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</si>
  <si>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</si>
  <si>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</si>
  <si>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</si>
  <si>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</si>
  <si>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</si>
  <si>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</si>
  <si>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</si>
  <si>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</si>
  <si>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</si>
  <si>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</si>
  <si>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</si>
  <si>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</si>
  <si>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</si>
  <si>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</si>
  <si>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</si>
  <si>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</si>
  <si>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</si>
  <si>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</si>
  <si>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</si>
  <si>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</si>
  <si>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</si>
  <si>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</si>
  <si>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</si>
  <si>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</si>
  <si>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</si>
  <si>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</si>
  <si>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</si>
  <si>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</si>
  <si>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</si>
  <si>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</si>
  <si>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</si>
  <si>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</si>
  <si>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</si>
  <si>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</si>
  <si>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</si>
  <si>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</si>
  <si>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</si>
  <si>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</si>
  <si>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</si>
  <si>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</si>
  <si>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</si>
  <si>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</si>
  <si>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</si>
  <si>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</si>
  <si>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</si>
  <si>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</si>
  <si>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</si>
  <si>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</si>
  <si>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</si>
  <si>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</si>
  <si>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</si>
  <si>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</si>
  <si>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</si>
  <si>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</si>
  <si>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</si>
  <si>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</si>
  <si>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</si>
  <si>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</si>
  <si>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</si>
  <si>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</si>
  <si>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</si>
  <si>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</si>
  <si>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</si>
  <si>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</si>
  <si>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</si>
  <si>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</si>
  <si>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</si>
  <si>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</si>
  <si>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</si>
  <si>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</si>
  <si>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</si>
  <si>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</si>
  <si>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</si>
  <si>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</si>
  <si>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</si>
  <si>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</si>
  <si>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</si>
  <si>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</si>
  <si>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</si>
  <si>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</si>
  <si>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</si>
  <si>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</si>
  <si>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</si>
  <si>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</si>
  <si>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</si>
  <si>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</si>
  <si>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</si>
  <si>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</si>
  <si>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</si>
  <si>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</si>
  <si>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</si>
  <si>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</si>
  <si>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</si>
  <si>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</si>
  <si>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</si>
  <si>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</si>
  <si>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</si>
  <si>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</si>
  <si>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</si>
  <si>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</si>
  <si>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</si>
  <si>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</si>
  <si>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</si>
  <si>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</si>
  <si>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</si>
  <si>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</si>
  <si>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</si>
  <si>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</si>
  <si>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</si>
  <si>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</si>
  <si>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</si>
  <si>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</si>
  <si>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</si>
  <si>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</si>
  <si>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</si>
  <si>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</si>
  <si>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</si>
  <si>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</si>
  <si>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</si>
  <si>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</si>
  <si>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</si>
  <si>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</si>
  <si>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</si>
  <si>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</si>
  <si>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</si>
  <si>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</si>
  <si>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</si>
  <si>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</si>
  <si>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</si>
  <si>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</si>
  <si>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</si>
  <si>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</si>
  <si>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</si>
  <si>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</si>
  <si>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</si>
  <si>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</si>
  <si>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</si>
  <si>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</si>
  <si>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</si>
  <si>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</si>
  <si>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</si>
  <si>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</si>
  <si>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</si>
  <si>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</si>
  <si>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</si>
  <si>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</si>
  <si>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</si>
  <si>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</si>
  <si>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</si>
  <si>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</si>
  <si>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</si>
  <si>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</si>
  <si>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</si>
  <si>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</si>
  <si>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</si>
  <si>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</si>
  <si>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</si>
  <si>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</si>
  <si>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</si>
  <si>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</si>
  <si>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</si>
  <si>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</si>
  <si>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</si>
  <si>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</si>
  <si>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</si>
  <si>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</si>
  <si>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</si>
  <si>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</si>
  <si>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</si>
  <si>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</si>
  <si>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</si>
  <si>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</si>
  <si>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</si>
  <si>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</si>
  <si>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</si>
  <si>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</si>
  <si>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</si>
  <si>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</si>
  <si>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</si>
  <si>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</si>
  <si>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</si>
  <si>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</si>
  <si>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</si>
  <si>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</si>
  <si>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</si>
  <si>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</si>
  <si>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</si>
  <si>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</si>
  <si>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</si>
  <si>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</si>
  <si>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</si>
  <si>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</si>
  <si>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</si>
  <si>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</si>
  <si>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</si>
  <si>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</si>
  <si>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</si>
  <si>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</si>
  <si>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</si>
  <si>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</si>
  <si>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</si>
  <si>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</si>
  <si>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</si>
  <si>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</si>
  <si>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</si>
  <si>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</si>
  <si>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</si>
  <si>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</si>
  <si>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</si>
  <si>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</si>
  <si>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</si>
  <si>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</si>
  <si>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</si>
  <si>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</si>
  <si>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</si>
  <si>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</si>
  <si>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</si>
  <si>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</si>
  <si>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</si>
  <si>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</si>
  <si>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</si>
  <si>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</si>
  <si>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</si>
  <si>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</si>
  <si>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</si>
  <si>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</si>
  <si>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</si>
  <si>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</si>
  <si>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</si>
  <si>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</si>
  <si>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</si>
  <si>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</si>
  <si>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</si>
  <si>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</si>
  <si>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</si>
  <si>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</si>
  <si>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</si>
  <si>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</si>
  <si>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</si>
  <si>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</si>
  <si>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</si>
  <si>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</si>
  <si>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</si>
  <si>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</si>
  <si>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</si>
  <si>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</si>
  <si>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</si>
  <si>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</si>
  <si>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</si>
  <si>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</si>
  <si>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</si>
  <si>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</si>
  <si>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</si>
  <si>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</si>
  <si>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</si>
  <si>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</si>
  <si>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</si>
  <si>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</si>
  <si>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</si>
  <si>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</si>
  <si>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</si>
  <si>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</si>
  <si>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</si>
  <si>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</si>
  <si>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</si>
  <si>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</si>
  <si>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</si>
  <si>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</si>
  <si>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</si>
  <si>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</si>
  <si>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</si>
  <si>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</si>
  <si>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</si>
  <si>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</si>
  <si>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</si>
  <si>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</si>
  <si>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</si>
  <si>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</si>
  <si>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</si>
  <si>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</si>
  <si>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</si>
  <si>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</si>
  <si>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</si>
  <si>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</si>
  <si>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</si>
  <si>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</si>
  <si>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</si>
  <si>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</si>
  <si>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</si>
  <si>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</si>
  <si>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</si>
  <si>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</si>
  <si>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</si>
  <si>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</si>
  <si>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</si>
  <si>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</si>
  <si>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</si>
  <si>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</si>
  <si>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</si>
  <si>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</si>
  <si>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</si>
  <si>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</si>
  <si>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</si>
  <si>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</si>
  <si>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</si>
  <si>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</si>
  <si>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</si>
  <si>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</si>
  <si>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</si>
  <si>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</si>
  <si>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</si>
  <si>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</si>
  <si>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</si>
  <si>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</si>
  <si>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</si>
  <si>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</si>
  <si>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</si>
  <si>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</si>
  <si>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</si>
  <si>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</si>
  <si>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</si>
  <si>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</si>
  <si>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</si>
  <si>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</si>
  <si>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</si>
  <si>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</si>
  <si>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</si>
  <si>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</si>
  <si>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</si>
  <si>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</si>
  <si>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</si>
  <si>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</si>
  <si>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</si>
  <si>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</si>
  <si>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</si>
  <si>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</si>
  <si>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</si>
  <si>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</si>
  <si>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</si>
  <si>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</si>
  <si>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</si>
  <si>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</si>
  <si>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</si>
  <si>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</si>
  <si>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</si>
  <si>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</si>
  <si>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</si>
  <si>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</si>
  <si>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</si>
  <si>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</si>
  <si>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</si>
  <si>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</si>
  <si>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</si>
  <si>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</si>
  <si>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</si>
  <si>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</si>
  <si>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</si>
  <si>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</si>
  <si>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</si>
  <si>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</si>
  <si>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</si>
  <si>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</si>
  <si>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</si>
  <si>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</si>
  <si>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</si>
  <si>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</si>
  <si>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</si>
  <si>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</si>
  <si>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</si>
  <si>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</si>
  <si>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</si>
  <si>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</si>
  <si>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</si>
  <si>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</si>
  <si>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</si>
  <si>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</si>
  <si>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</si>
  <si>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</si>
  <si>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</si>
  <si>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</si>
  <si>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</si>
  <si>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</si>
  <si>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</si>
  <si>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</si>
  <si>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</si>
  <si>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</si>
  <si>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</si>
  <si>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</si>
  <si>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</si>
  <si>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</si>
  <si>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</si>
  <si>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</si>
  <si>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</si>
  <si>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</si>
  <si>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</si>
  <si>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</si>
  <si>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</si>
  <si>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</si>
  <si>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</si>
  <si>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</si>
  <si>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</si>
  <si>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</si>
  <si>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</si>
  <si>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</si>
  <si>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</si>
  <si>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</si>
  <si>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</si>
  <si>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</si>
  <si>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</si>
  <si>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</si>
  <si>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</si>
  <si>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</si>
  <si>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</si>
  <si>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</si>
  <si>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</si>
  <si>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</si>
  <si>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</si>
  <si>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</si>
  <si>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</si>
  <si>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</si>
  <si>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</si>
  <si>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</si>
  <si>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</si>
  <si>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</si>
  <si>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</si>
  <si>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</si>
  <si>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</si>
  <si>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</si>
  <si>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</si>
  <si>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</si>
  <si>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</si>
  <si>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</si>
  <si>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</si>
  <si>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</si>
  <si>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</si>
  <si>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</si>
  <si>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</si>
  <si>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</si>
  <si>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</si>
  <si>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</si>
  <si>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</si>
  <si>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</si>
  <si>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</si>
  <si>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</si>
  <si>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</si>
  <si>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</si>
  <si>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</si>
  <si>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</si>
  <si>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</si>
  <si>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</si>
  <si>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</si>
  <si>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</si>
  <si>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</si>
  <si>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</si>
  <si>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</si>
  <si>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</si>
  <si>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</si>
  <si>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</si>
  <si>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</si>
  <si>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</si>
  <si>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</si>
  <si>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</si>
  <si>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</si>
  <si>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</si>
  <si>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</si>
  <si>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</si>
  <si>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</si>
  <si>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</si>
  <si>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</si>
  <si>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</si>
  <si>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</si>
  <si>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</si>
  <si>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</si>
  <si>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</si>
  <si>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</si>
  <si>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</si>
  <si>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</si>
  <si>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</si>
  <si>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</si>
  <si>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</si>
  <si>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</si>
  <si>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</si>
  <si>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</si>
  <si>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</si>
  <si>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</si>
  <si>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</si>
  <si>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</si>
  <si>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</si>
  <si>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</si>
  <si>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</si>
  <si>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</si>
  <si>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</si>
  <si>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</si>
  <si>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</si>
  <si>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</si>
  <si>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</si>
  <si>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</si>
  <si>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</si>
  <si>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</si>
  <si>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</si>
  <si>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</si>
  <si>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</si>
  <si>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</si>
  <si>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</si>
  <si>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</si>
  <si>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</si>
  <si>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</si>
  <si>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</si>
  <si>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</si>
  <si>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</si>
  <si>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</si>
  <si>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</si>
  <si>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</si>
  <si>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</si>
  <si>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</si>
  <si>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</si>
  <si>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</si>
  <si>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</si>
  <si>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</si>
  <si>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</si>
  <si>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</si>
  <si>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</si>
  <si>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</si>
  <si>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</si>
  <si>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</si>
  <si>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</si>
  <si>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</si>
  <si>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</si>
  <si>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</si>
  <si>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</si>
  <si>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</si>
  <si>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</si>
  <si>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</si>
  <si>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</si>
  <si>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</si>
  <si>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</si>
  <si>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</si>
  <si>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</si>
  <si>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</si>
  <si>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</si>
  <si>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</si>
  <si>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</si>
  <si>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</si>
  <si>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</si>
  <si>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</si>
  <si>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</si>
  <si>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</si>
  <si>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</si>
  <si>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</si>
  <si>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</si>
  <si>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</si>
  <si>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</si>
  <si>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</si>
  <si>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</si>
  <si>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</si>
  <si>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</si>
  <si>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</si>
  <si>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</si>
  <si>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</si>
  <si>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</si>
  <si>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</si>
  <si>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</si>
  <si>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</si>
  <si>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</si>
  <si>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</si>
  <si>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</si>
  <si>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</si>
  <si>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</si>
  <si>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</si>
  <si>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</si>
  <si>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</si>
  <si>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</si>
  <si>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</si>
  <si>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</si>
  <si>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</si>
  <si>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</si>
  <si>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</si>
  <si>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</si>
  <si>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</si>
  <si>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</si>
  <si>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</si>
  <si>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</si>
  <si>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</si>
  <si>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</si>
  <si>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</si>
  <si>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</si>
  <si>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</si>
  <si>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</si>
  <si>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</si>
  <si>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</si>
  <si>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</si>
  <si>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</si>
  <si>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</si>
  <si>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</si>
  <si>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</si>
  <si>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</si>
  <si>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</si>
  <si>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</si>
  <si>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</si>
  <si>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</si>
  <si>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</si>
  <si>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</si>
  <si>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</si>
  <si>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</si>
  <si>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</si>
  <si>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</si>
  <si>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</si>
  <si>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</si>
  <si>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</si>
  <si>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</si>
  <si>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</si>
  <si>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</si>
  <si>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</si>
  <si>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</si>
  <si>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</si>
  <si>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</si>
  <si>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</si>
  <si>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</si>
  <si>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</si>
  <si>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</si>
  <si>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</si>
  <si>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</si>
  <si>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</si>
  <si>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</si>
  <si>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</si>
  <si>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</si>
  <si>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</si>
  <si>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</si>
  <si>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</si>
  <si>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</si>
  <si>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</si>
  <si>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</si>
  <si>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</si>
  <si>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</si>
  <si>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</si>
  <si>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</si>
  <si>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</si>
  <si>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</si>
  <si>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</si>
  <si>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</si>
  <si>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</si>
  <si>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</si>
  <si>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</si>
  <si>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</si>
  <si>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</si>
  <si>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</si>
  <si>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</si>
  <si>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</si>
  <si>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</si>
  <si>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</si>
  <si>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</si>
  <si>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</si>
  <si>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</si>
  <si>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</si>
  <si>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</si>
  <si>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</si>
  <si>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</si>
  <si>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</si>
  <si>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</si>
  <si>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</si>
  <si>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</si>
  <si>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</si>
  <si>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</si>
  <si>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</si>
  <si>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</si>
  <si>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</si>
  <si>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</si>
  <si>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</si>
  <si>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</si>
  <si>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</si>
  <si>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</si>
  <si>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</si>
  <si>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</si>
  <si>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</si>
  <si>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</si>
  <si>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</si>
  <si>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</si>
  <si>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</si>
  <si>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</si>
  <si>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</si>
  <si>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</si>
  <si>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</si>
  <si>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</si>
  <si>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</si>
  <si>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</si>
  <si>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</si>
  <si>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</si>
  <si>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</si>
  <si>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</si>
  <si>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</si>
  <si>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</si>
  <si>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</si>
  <si>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</si>
  <si>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</si>
  <si>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</si>
  <si>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</si>
  <si>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</si>
  <si>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</si>
  <si>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</si>
  <si>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</si>
  <si>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</si>
  <si>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</si>
  <si>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</si>
  <si>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</si>
  <si>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</si>
  <si>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</si>
  <si>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</si>
  <si>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</si>
  <si>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</si>
  <si>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</si>
  <si>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</si>
  <si>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</si>
  <si>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</si>
  <si>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</si>
  <si>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</si>
  <si>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</si>
  <si>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</si>
  <si>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</si>
  <si>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</si>
  <si>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</si>
  <si>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</si>
  <si>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</si>
  <si>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</si>
  <si>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</si>
  <si>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</si>
  <si>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</si>
  <si>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</si>
  <si>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</si>
  <si>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</si>
  <si>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</si>
  <si>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</si>
  <si>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</si>
  <si>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</si>
  <si>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</si>
  <si>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</si>
  <si>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</si>
  <si>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</si>
  <si>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</si>
  <si>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</si>
  <si>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</si>
  <si>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</si>
  <si>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</si>
  <si>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</si>
  <si>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</si>
  <si>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</si>
  <si>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</si>
  <si>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</si>
  <si>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</si>
  <si>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</si>
  <si>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</si>
  <si>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</si>
  <si>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</si>
  <si>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</si>
  <si>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</si>
  <si>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</si>
  <si>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</si>
  <si>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</si>
  <si>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</si>
  <si>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</si>
  <si>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</si>
  <si>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</si>
  <si>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</si>
  <si>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</si>
  <si>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</si>
  <si>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</si>
  <si>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</si>
  <si>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</si>
  <si>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</si>
  <si>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</si>
  <si>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</si>
  <si>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</si>
  <si>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</si>
  <si>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</si>
  <si>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</si>
  <si>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</si>
  <si>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</si>
  <si>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</si>
  <si>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</si>
  <si>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</si>
  <si>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</si>
  <si>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</si>
  <si>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</si>
  <si>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</si>
  <si>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</si>
  <si>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</si>
  <si>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</si>
  <si>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</si>
  <si>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</si>
  <si>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</si>
  <si>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</si>
  <si>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</si>
  <si>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</si>
  <si>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</si>
  <si>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</si>
  <si>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</si>
  <si>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</si>
  <si>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</si>
  <si>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</si>
  <si>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</si>
  <si>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</si>
  <si>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</si>
  <si>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</si>
  <si>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</si>
  <si>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</si>
  <si>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</si>
  <si>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</si>
  <si>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</si>
  <si>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</si>
  <si>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</si>
  <si>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</si>
  <si>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</si>
  <si>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</si>
  <si>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</si>
  <si>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</si>
  <si>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</si>
  <si>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</si>
  <si>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</si>
  <si>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</si>
  <si>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</si>
  <si>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</si>
  <si>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</si>
  <si>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</si>
  <si>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</si>
  <si>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</si>
  <si>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</si>
  <si>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</si>
  <si>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</si>
  <si>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</si>
  <si>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</si>
  <si>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</si>
  <si>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</si>
  <si>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</si>
  <si>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</si>
  <si>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</si>
  <si>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</si>
  <si>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</si>
  <si>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</si>
  <si>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</si>
  <si>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</si>
  <si>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</si>
  <si>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</si>
  <si>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</si>
  <si>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</si>
  <si>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</si>
  <si>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</si>
  <si>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</si>
  <si>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</si>
  <si>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</si>
  <si>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</si>
  <si>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</si>
  <si>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</si>
  <si>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</si>
  <si>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</si>
  <si>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</si>
  <si>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</si>
  <si>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</si>
  <si>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</si>
  <si>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</si>
  <si>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</si>
  <si>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</si>
  <si>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</si>
  <si>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</si>
  <si>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</si>
  <si>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</si>
  <si>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</si>
  <si>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</si>
  <si>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</si>
  <si>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</si>
  <si>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</si>
  <si>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</si>
  <si>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</si>
  <si>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</si>
  <si>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</si>
  <si>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</si>
  <si>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</si>
  <si>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</si>
  <si>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</si>
  <si>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</si>
  <si>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</si>
  <si>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</si>
  <si>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</si>
  <si>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</si>
  <si>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</si>
  <si>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</si>
  <si>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</si>
  <si>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</si>
  <si>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</si>
  <si>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</si>
  <si>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</si>
  <si>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</si>
  <si>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</si>
  <si>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</si>
  <si>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</si>
  <si>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</si>
  <si>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</si>
  <si>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</si>
  <si>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</si>
  <si>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</si>
  <si>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</si>
  <si>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</si>
  <si>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</si>
  <si>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</si>
  <si>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</si>
  <si>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</si>
  <si>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</si>
  <si>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</si>
  <si>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</si>
  <si>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</si>
  <si>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</si>
  <si>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</si>
  <si>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</si>
  <si>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</si>
  <si>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</si>
  <si>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</si>
  <si>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</si>
  <si>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</si>
  <si>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</si>
  <si>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</si>
  <si>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</si>
  <si>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</si>
  <si>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</si>
  <si>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</si>
  <si>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</si>
  <si>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</si>
  <si>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</si>
  <si>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</si>
  <si>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</si>
  <si>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</si>
  <si>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</si>
  <si>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</si>
  <si>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</si>
  <si>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</si>
  <si>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</si>
  <si>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</si>
  <si>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</si>
  <si>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</si>
  <si>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</si>
  <si>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</si>
  <si>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</si>
  <si>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</si>
  <si>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</si>
  <si>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</si>
  <si>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</si>
  <si>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</si>
  <si>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</si>
  <si>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</si>
  <si>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</si>
  <si>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</si>
  <si>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</si>
  <si>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</si>
  <si>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</si>
  <si>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</si>
  <si>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</si>
  <si>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</si>
  <si>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</si>
  <si>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</si>
  <si>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</si>
  <si>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</si>
  <si>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</si>
  <si>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</si>
  <si>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</si>
  <si>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</si>
  <si>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</si>
  <si>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</si>
  <si>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</si>
  <si>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</si>
  <si>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</si>
  <si>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</si>
  <si>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</si>
  <si>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</si>
  <si>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</si>
  <si>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</si>
  <si>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</si>
  <si>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</si>
  <si>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</si>
  <si>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</si>
  <si>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</si>
  <si>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</si>
  <si>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</si>
  <si>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</si>
  <si>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</si>
  <si>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</si>
  <si>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</si>
  <si>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</si>
  <si>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</si>
  <si>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</si>
  <si>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</si>
  <si>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</si>
  <si>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</si>
  <si>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</si>
  <si>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</si>
  <si>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</si>
  <si>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</si>
  <si>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</si>
  <si>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</si>
  <si>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</si>
  <si>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</si>
  <si>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</si>
  <si>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</si>
  <si>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</si>
  <si>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</si>
  <si>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</si>
  <si>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</si>
  <si>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</si>
  <si>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</si>
  <si>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</si>
  <si>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</si>
  <si>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</si>
  <si>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</si>
  <si>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</si>
  <si>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</si>
  <si>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</si>
  <si>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</si>
  <si>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</si>
  <si>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</si>
  <si>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</si>
  <si>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</si>
  <si>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</si>
  <si>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</si>
  <si>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</si>
  <si>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</si>
  <si>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</si>
  <si>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</si>
  <si>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</si>
  <si>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</si>
  <si>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</si>
  <si>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</si>
  <si>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</si>
  <si>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</si>
  <si>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</si>
  <si>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</si>
  <si>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</si>
  <si>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</si>
  <si>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</si>
  <si>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</si>
  <si>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</si>
  <si>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</si>
  <si>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</si>
  <si>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</si>
  <si>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</si>
  <si>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</si>
  <si>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</si>
  <si>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</si>
  <si>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</si>
  <si>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</si>
  <si>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</si>
  <si>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</si>
  <si>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</si>
  <si>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</si>
  <si>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</si>
  <si>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</si>
  <si>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</si>
  <si>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</si>
  <si>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</si>
  <si>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</si>
  <si>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</si>
  <si>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</si>
  <si>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</si>
  <si>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</si>
  <si>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</si>
  <si>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</si>
  <si>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</si>
  <si>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</si>
  <si>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</si>
  <si>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</si>
  <si>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</si>
  <si>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</si>
  <si>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</si>
  <si>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</si>
  <si>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</si>
  <si>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</si>
  <si>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</si>
  <si>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</si>
  <si>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</si>
  <si>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</si>
  <si>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</si>
  <si>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</si>
  <si>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</si>
  <si>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</si>
  <si>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</si>
  <si>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</si>
  <si>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</si>
  <si>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</si>
  <si>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</si>
  <si>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</si>
  <si>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</si>
  <si>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</si>
  <si>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</si>
  <si>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</si>
  <si>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</si>
  <si>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</si>
  <si>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</si>
  <si>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</si>
  <si>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</si>
  <si>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</si>
  <si>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</si>
  <si>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</si>
  <si>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</si>
  <si>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</si>
  <si>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</si>
  <si>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</si>
  <si>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</si>
  <si>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</si>
  <si>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</si>
  <si>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</si>
  <si>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</si>
  <si>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</si>
  <si>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</si>
  <si>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</si>
  <si>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</si>
  <si>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</si>
  <si>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</si>
  <si>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</si>
  <si>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</si>
  <si>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</si>
  <si>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</si>
  <si>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</si>
  <si>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</si>
  <si>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</si>
  <si>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</si>
  <si>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</si>
  <si>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</si>
  <si>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</si>
  <si>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</si>
  <si>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</si>
  <si>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</si>
  <si>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</si>
  <si>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</si>
  <si>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</si>
  <si>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</si>
  <si>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</si>
  <si>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</si>
  <si>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</si>
  <si>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</si>
  <si>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</si>
  <si>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</si>
  <si>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</si>
  <si>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</si>
  <si>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</si>
  <si>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</si>
  <si>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</si>
  <si>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</si>
  <si>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</si>
  <si>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</si>
  <si>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</si>
  <si>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</si>
  <si>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</si>
  <si>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</si>
  <si>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</si>
  <si>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</si>
  <si>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</si>
  <si>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</si>
  <si>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</si>
  <si>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</si>
  <si>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</si>
  <si>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</si>
  <si>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</si>
  <si>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</si>
  <si>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</si>
  <si>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</si>
  <si>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</si>
  <si>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</si>
  <si>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</si>
  <si>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</si>
  <si>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</si>
  <si>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</si>
  <si>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</si>
  <si>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</si>
  <si>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</si>
  <si>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</si>
  <si>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</si>
  <si>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</si>
  <si>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</si>
  <si>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</si>
  <si>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</si>
  <si>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</si>
  <si>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</si>
  <si>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</si>
  <si>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</si>
  <si>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</si>
  <si>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</si>
  <si>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</si>
  <si>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</si>
  <si>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</si>
  <si>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</si>
  <si>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</si>
  <si>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</si>
  <si>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</si>
  <si>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</si>
  <si>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</si>
  <si>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</si>
  <si>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</si>
  <si>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</si>
  <si>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</si>
  <si>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</si>
  <si>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</si>
  <si>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</si>
  <si>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</si>
  <si>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</si>
  <si>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</si>
  <si>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</si>
  <si>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</si>
  <si>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</si>
  <si>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</si>
  <si>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</si>
  <si>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</si>
  <si>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</si>
  <si>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</si>
  <si>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</si>
  <si>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</si>
  <si>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</si>
  <si>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</si>
  <si>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</si>
  <si>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</si>
  <si>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</si>
  <si>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</si>
  <si>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</si>
  <si>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</si>
  <si>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</si>
  <si>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</si>
  <si>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</si>
  <si>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</si>
  <si>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</si>
  <si>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</si>
  <si>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</si>
  <si>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</si>
  <si>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</si>
  <si>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</si>
  <si>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</si>
  <si>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</si>
  <si>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</si>
  <si>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</si>
  <si>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</si>
  <si>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</si>
  <si>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</si>
  <si>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</si>
  <si>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</si>
  <si>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</si>
  <si>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</si>
  <si>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</si>
  <si>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</si>
  <si>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</si>
  <si>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</si>
  <si>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</si>
  <si>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</si>
  <si>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</si>
  <si>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</si>
  <si>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</si>
  <si>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</si>
  <si>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</si>
  <si>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</si>
  <si>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</si>
  <si>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</si>
  <si>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</si>
  <si>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</si>
  <si>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</si>
  <si>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</si>
  <si>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</si>
  <si>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</si>
  <si>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</si>
  <si>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</si>
  <si>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</si>
  <si>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</si>
  <si>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</si>
  <si>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</si>
  <si>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</si>
  <si>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</si>
  <si>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</si>
  <si>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</si>
  <si>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</si>
  <si>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</si>
  <si>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</si>
  <si>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</si>
  <si>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</si>
  <si>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</si>
  <si>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</si>
  <si>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</si>
  <si>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</si>
  <si>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</si>
  <si>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</si>
  <si>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</si>
  <si>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</si>
  <si>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</si>
  <si>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</si>
  <si>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</si>
  <si>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</si>
  <si>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</si>
  <si>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</si>
  <si>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</si>
  <si>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</si>
  <si>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</si>
  <si>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</si>
  <si>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</si>
  <si>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</si>
  <si>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</si>
  <si>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</si>
  <si>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</si>
  <si>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</si>
  <si>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</si>
  <si>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</si>
  <si>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</si>
  <si>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</si>
  <si>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</si>
  <si>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</si>
  <si>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</si>
  <si>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</si>
  <si>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</si>
  <si>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</si>
  <si>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</si>
  <si>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</si>
  <si>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</si>
  <si>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</si>
  <si>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</si>
  <si>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</si>
  <si>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</si>
  <si>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</si>
  <si>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</si>
  <si>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</si>
  <si>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</si>
  <si>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</si>
  <si>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</si>
  <si>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</si>
  <si>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</si>
  <si>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</si>
  <si>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</si>
  <si>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</si>
  <si>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</si>
  <si>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</si>
  <si>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</si>
  <si>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</si>
  <si>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</si>
  <si>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</si>
  <si>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</si>
  <si>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</si>
  <si>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</si>
  <si>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</si>
  <si>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</si>
  <si>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</si>
  <si>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</si>
  <si>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</si>
  <si>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</si>
  <si>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</si>
  <si>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</si>
  <si>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</si>
  <si>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</si>
  <si>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</si>
  <si>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</si>
  <si>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</si>
  <si>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</si>
  <si>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</si>
  <si>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</si>
  <si>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</si>
  <si>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</si>
  <si>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</si>
  <si>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</si>
  <si>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</si>
  <si>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</si>
  <si>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</si>
  <si>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</si>
  <si>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</si>
  <si>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</si>
  <si>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</si>
  <si>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</si>
  <si>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</si>
  <si>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</si>
  <si>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</si>
  <si>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</si>
  <si>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</si>
  <si>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</si>
  <si>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</si>
  <si>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</si>
  <si>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</si>
  <si>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</si>
  <si>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</si>
  <si>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</si>
  <si>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</si>
  <si>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</si>
  <si>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</si>
  <si>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</si>
  <si>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</si>
  <si>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</si>
  <si>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</si>
  <si>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</si>
  <si>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</si>
  <si>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</si>
  <si>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</si>
  <si>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</si>
  <si>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</si>
  <si>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</si>
  <si>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</si>
  <si>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</si>
  <si>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</si>
  <si>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</si>
  <si>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</si>
  <si>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</si>
  <si>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</si>
  <si>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</si>
  <si>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</si>
  <si>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</si>
  <si>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</si>
  <si>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</si>
  <si>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</si>
  <si>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</si>
  <si>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</si>
  <si>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</si>
  <si>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</si>
  <si>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</si>
  <si>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</si>
  <si>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</si>
  <si>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</si>
  <si>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</si>
  <si>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</si>
  <si>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</si>
  <si>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</si>
  <si>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</si>
  <si>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</si>
  <si>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</si>
  <si>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</si>
  <si>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</si>
  <si>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</si>
  <si>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</si>
  <si>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</si>
  <si>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</si>
  <si>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</si>
  <si>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</si>
  <si>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</si>
  <si>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</si>
  <si>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</si>
  <si>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</si>
  <si>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</si>
  <si>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</si>
  <si>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</si>
  <si>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</si>
  <si>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</si>
  <si>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</si>
  <si>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</si>
  <si>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</si>
  <si>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</si>
  <si>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</si>
  <si>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</si>
  <si>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</si>
  <si>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</si>
  <si>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</si>
  <si>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</si>
  <si>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</si>
  <si>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</si>
  <si>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</si>
  <si>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</si>
  <si>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</si>
  <si>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</si>
  <si>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</si>
  <si>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</si>
  <si>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</si>
  <si>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</si>
  <si>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</si>
  <si>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</si>
  <si>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</si>
  <si>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</si>
  <si>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</si>
  <si>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</si>
  <si>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</si>
  <si>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</si>
  <si>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</si>
  <si>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</si>
  <si>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</si>
  <si>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</si>
  <si>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</si>
  <si>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</si>
  <si>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</si>
  <si>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</si>
  <si>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</si>
  <si>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</si>
  <si>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</si>
  <si>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</si>
  <si>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</si>
  <si>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</si>
  <si>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</si>
  <si>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</si>
  <si>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</si>
  <si>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</si>
  <si>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</si>
  <si>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</si>
  <si>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</si>
  <si>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</si>
  <si>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</si>
  <si>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</si>
  <si>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</si>
  <si>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</si>
  <si>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</si>
  <si>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</si>
  <si>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</si>
  <si>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</si>
  <si>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</si>
  <si>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</si>
  <si>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</si>
  <si>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</si>
  <si>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</si>
  <si>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</si>
  <si>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</si>
  <si>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</si>
  <si>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</si>
  <si>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</si>
  <si>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</si>
  <si>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</si>
  <si>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</si>
  <si>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</si>
  <si>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</si>
  <si>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</si>
  <si>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</si>
  <si>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</si>
  <si>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</si>
  <si>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</si>
  <si>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</si>
  <si>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</si>
  <si>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</si>
  <si>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</si>
  <si>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</si>
  <si>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</si>
  <si>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</si>
  <si>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</si>
  <si>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</si>
  <si>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</si>
  <si>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</si>
  <si>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</si>
  <si>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</si>
  <si>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</si>
  <si>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</si>
  <si>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</si>
  <si>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</si>
  <si>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</si>
  <si>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</si>
  <si>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</si>
  <si>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</si>
  <si>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</si>
  <si>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</si>
  <si>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</si>
  <si>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</si>
  <si>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</si>
  <si>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</si>
  <si>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</si>
  <si>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</si>
  <si>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</si>
  <si>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</si>
  <si>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</si>
  <si>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</si>
  <si>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</si>
  <si>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</si>
  <si>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</si>
  <si>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</si>
  <si>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</si>
  <si>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</si>
  <si>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</si>
  <si>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</si>
  <si>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</si>
  <si>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</si>
  <si>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</si>
  <si>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</si>
  <si>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</si>
  <si>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</si>
  <si>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</si>
  <si>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</si>
  <si>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</si>
  <si>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</si>
  <si>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</si>
  <si>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</si>
  <si>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</si>
  <si>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</si>
  <si>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</si>
  <si>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</si>
  <si>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</si>
  <si>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</si>
  <si>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</si>
  <si>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</si>
  <si>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</si>
  <si>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</si>
  <si>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</si>
  <si>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</si>
  <si>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</si>
  <si>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</si>
  <si>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</si>
  <si>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</si>
  <si>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</si>
  <si>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</si>
  <si>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</si>
  <si>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</si>
  <si>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</si>
  <si>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</si>
  <si>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</si>
  <si>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</si>
  <si>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</si>
  <si>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</si>
  <si>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</si>
  <si>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</si>
  <si>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</si>
  <si>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</si>
  <si>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</si>
  <si>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</si>
  <si>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</si>
  <si>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</si>
  <si>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</si>
  <si>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</si>
  <si>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</si>
  <si>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</si>
  <si>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</si>
  <si>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</si>
  <si>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</si>
  <si>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</si>
  <si>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</si>
  <si>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</si>
  <si>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</si>
  <si>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</si>
  <si>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</si>
  <si>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</si>
  <si>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</si>
  <si>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</si>
  <si>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</si>
  <si>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</si>
  <si>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</si>
  <si>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</si>
  <si>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</si>
  <si>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</si>
  <si>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</si>
  <si>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</si>
  <si>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</si>
  <si>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</si>
  <si>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</si>
  <si>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</si>
  <si>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</si>
  <si>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</si>
  <si>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</si>
  <si>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</si>
  <si>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</si>
  <si>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</si>
  <si>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</si>
  <si>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</si>
  <si>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</si>
  <si>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</si>
  <si>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</si>
  <si>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</si>
  <si>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</si>
  <si>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</si>
  <si>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</si>
  <si>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</si>
  <si>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</si>
  <si>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</si>
  <si>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</si>
  <si>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</si>
  <si>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</si>
  <si>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</si>
  <si>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</si>
  <si>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</si>
  <si>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</si>
  <si>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</si>
  <si>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</si>
  <si>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</si>
  <si>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</si>
  <si>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</si>
  <si>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</si>
  <si>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</si>
  <si>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</si>
  <si>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</si>
  <si>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</si>
  <si>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</si>
  <si>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</si>
  <si>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</si>
  <si>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</si>
  <si>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</si>
  <si>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</si>
  <si>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</si>
  <si>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</si>
  <si>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</si>
  <si>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</si>
  <si>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</si>
  <si>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</si>
  <si>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</si>
  <si>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</si>
  <si>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</si>
  <si>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</si>
  <si>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</si>
  <si>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</si>
  <si>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</si>
  <si>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</si>
  <si>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</si>
  <si>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</si>
  <si>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</si>
  <si>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</si>
  <si>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</si>
  <si>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</si>
  <si>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</si>
  <si>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</si>
  <si>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</si>
  <si>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</si>
  <si>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</si>
  <si>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</si>
  <si>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</si>
  <si>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</si>
  <si>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</si>
  <si>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</si>
  <si>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</si>
  <si>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</si>
  <si>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</si>
  <si>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</si>
  <si>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</si>
  <si>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</si>
  <si>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</si>
  <si>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</si>
  <si>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</si>
  <si>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</si>
  <si>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</si>
  <si>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</si>
  <si>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</si>
  <si>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</si>
  <si>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</si>
  <si>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</si>
  <si>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</si>
  <si>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</si>
  <si>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</si>
  <si>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</si>
  <si>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</si>
  <si>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</si>
  <si>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</si>
  <si>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</si>
  <si>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</si>
  <si>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</si>
  <si>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</si>
  <si>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</si>
  <si>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</si>
  <si>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</si>
  <si>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</si>
  <si>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</si>
  <si>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</si>
  <si>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</si>
  <si>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</si>
  <si>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</si>
  <si>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</si>
  <si>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</si>
  <si>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</si>
  <si>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</si>
  <si>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</si>
  <si>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</si>
  <si>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</si>
  <si>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</si>
  <si>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</si>
  <si>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</si>
  <si>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</si>
  <si>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</si>
  <si>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</si>
  <si>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</si>
  <si>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</si>
  <si>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</si>
  <si>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</si>
  <si>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</si>
  <si>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</si>
  <si>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</si>
  <si>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</si>
  <si>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</si>
  <si>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</si>
  <si>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</si>
  <si>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</si>
  <si>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</si>
  <si>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</si>
  <si>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</si>
  <si>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</si>
  <si>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</si>
  <si>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</si>
  <si>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</si>
  <si>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</si>
  <si>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</si>
  <si>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</si>
  <si>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</si>
  <si>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</si>
  <si>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</si>
  <si>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</si>
  <si>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</si>
  <si>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</si>
  <si>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</si>
  <si>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</si>
  <si>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</si>
  <si>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</si>
  <si>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</si>
  <si>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</si>
  <si>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</si>
  <si>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</si>
  <si>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</si>
  <si>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</si>
  <si>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</si>
  <si>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</si>
  <si>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</si>
  <si>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</si>
  <si>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</si>
  <si>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</si>
  <si>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</si>
  <si>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</si>
  <si>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</si>
  <si>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</si>
  <si>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</si>
  <si>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</si>
  <si>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</si>
  <si>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</si>
  <si>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</si>
  <si>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</si>
  <si>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</si>
  <si>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</si>
  <si>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</si>
  <si>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</si>
  <si>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</si>
  <si>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</si>
  <si>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</si>
  <si>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</si>
  <si>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</si>
  <si>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</si>
  <si>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</si>
  <si>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</si>
  <si>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</si>
  <si>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</si>
  <si>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</si>
  <si>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</si>
  <si>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</si>
  <si>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</si>
  <si>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</si>
  <si>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</si>
  <si>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</si>
  <si>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</si>
  <si>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</si>
  <si>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</si>
  <si>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</si>
  <si>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</si>
  <si>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</si>
  <si>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</si>
  <si>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</si>
  <si>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</si>
  <si>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</si>
  <si>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</si>
  <si>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</si>
  <si>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</si>
  <si>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</si>
  <si>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</si>
  <si>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</si>
  <si>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</si>
  <si>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</si>
  <si>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</si>
  <si>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</si>
  <si>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</si>
  <si>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</si>
  <si>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</si>
  <si>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</si>
  <si>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</si>
  <si>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</si>
  <si>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</si>
  <si>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</si>
  <si>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</si>
  <si>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</si>
  <si>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</si>
  <si>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</si>
  <si>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</si>
  <si>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</si>
  <si>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</si>
  <si>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</si>
  <si>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</si>
  <si>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</si>
  <si>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</si>
  <si>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</si>
  <si>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</si>
  <si>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</si>
  <si>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</si>
  <si>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</si>
  <si>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</si>
  <si>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</si>
  <si>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</si>
  <si>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</si>
  <si>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</si>
  <si>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</si>
  <si>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</si>
  <si>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</si>
  <si>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</si>
  <si>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</si>
  <si>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</si>
  <si>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</si>
  <si>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</si>
  <si>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</si>
  <si>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</si>
  <si>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</si>
  <si>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</si>
  <si>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</si>
  <si>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</si>
  <si>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</si>
  <si>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</si>
  <si>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</si>
  <si>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</si>
  <si>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</si>
  <si>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</si>
  <si>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</si>
  <si>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</si>
  <si>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</si>
  <si>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</si>
  <si>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</si>
  <si>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</si>
  <si>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</si>
  <si>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</si>
  <si>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</si>
  <si>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</si>
  <si>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</si>
  <si>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</si>
  <si>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</si>
  <si>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</si>
  <si>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</si>
  <si>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</si>
  <si>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</si>
  <si>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</si>
  <si>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</si>
  <si>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</si>
  <si>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</si>
  <si>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</si>
  <si>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</si>
  <si>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</si>
  <si>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</si>
  <si>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</si>
  <si>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</si>
  <si>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</si>
  <si>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</si>
  <si>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</si>
  <si>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</si>
  <si>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</si>
  <si>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</si>
  <si>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</si>
  <si>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</si>
  <si>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</si>
  <si>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</si>
  <si>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</si>
  <si>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</si>
  <si>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</si>
  <si>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</si>
  <si>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</si>
  <si>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</si>
  <si>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</si>
  <si>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</si>
  <si>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</si>
  <si>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</si>
  <si>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</si>
  <si>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</si>
  <si>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</si>
  <si>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</si>
  <si>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</si>
  <si>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</si>
  <si>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</si>
  <si>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</si>
  <si>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</si>
  <si>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</si>
  <si>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</si>
  <si>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</si>
  <si>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</si>
  <si>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</si>
  <si>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</si>
  <si>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</si>
  <si>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</si>
  <si>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</si>
  <si>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</si>
  <si>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</si>
  <si>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</si>
  <si>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</si>
  <si>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</si>
  <si>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</si>
  <si>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</si>
  <si>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</si>
  <si>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</si>
  <si>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</si>
  <si>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</si>
  <si>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</si>
  <si>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</si>
  <si>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</si>
  <si>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</si>
  <si>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</si>
  <si>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</si>
  <si>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</si>
  <si>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</si>
  <si>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</si>
  <si>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</si>
  <si>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</si>
  <si>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</si>
  <si>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</si>
  <si>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</si>
  <si>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</si>
  <si>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</si>
  <si>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</si>
  <si>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</si>
  <si>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</si>
  <si>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</si>
  <si>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</si>
  <si>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</si>
  <si>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</si>
  <si>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</si>
  <si>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</si>
  <si>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</si>
  <si>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</si>
  <si>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</si>
  <si>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</si>
  <si>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</si>
  <si>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</si>
  <si>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</si>
  <si>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</si>
  <si>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</si>
  <si>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</si>
  <si>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</si>
  <si>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</si>
  <si>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</si>
  <si>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</si>
  <si>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</si>
  <si>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</si>
  <si>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</si>
  <si>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</si>
  <si>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</si>
  <si>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</si>
  <si>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</si>
  <si>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</si>
  <si>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</si>
  <si>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</si>
  <si>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</si>
  <si>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</si>
  <si>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</si>
  <si>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</si>
  <si>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</si>
  <si>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</si>
  <si>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</si>
  <si>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</si>
  <si>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</si>
  <si>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</si>
  <si>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</si>
  <si>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</si>
  <si>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</si>
  <si>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</si>
  <si>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</si>
  <si>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</si>
  <si>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</si>
  <si>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</si>
  <si>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</si>
  <si>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</si>
  <si>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</si>
  <si>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</si>
  <si>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</si>
  <si>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</si>
  <si>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</si>
  <si>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</si>
  <si>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</si>
  <si>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</si>
  <si>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</si>
  <si>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</si>
  <si>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</si>
  <si>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</si>
  <si>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</si>
  <si>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</si>
  <si>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</si>
  <si>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</si>
  <si>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</si>
  <si>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</si>
  <si>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</si>
  <si>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</si>
  <si>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</si>
  <si>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</si>
  <si>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</si>
  <si>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</si>
  <si>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</si>
  <si>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</si>
  <si>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</si>
  <si>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</si>
  <si>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</si>
  <si>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</si>
  <si>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</si>
  <si>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</si>
  <si>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</si>
  <si>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</si>
  <si>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</si>
  <si>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</si>
  <si>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</si>
  <si>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</si>
  <si>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</si>
  <si>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</si>
  <si>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</si>
  <si>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</si>
  <si>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</si>
  <si>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</si>
  <si>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</si>
  <si>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</si>
  <si>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</si>
  <si>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</si>
  <si>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</si>
  <si>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</si>
  <si>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</si>
  <si>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</si>
  <si>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</si>
  <si>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</si>
  <si>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</si>
  <si>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</si>
  <si>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</si>
  <si>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</si>
  <si>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</si>
  <si>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</si>
  <si>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</si>
  <si>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</si>
  <si>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</si>
  <si>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</si>
  <si>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</si>
  <si>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</si>
  <si>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</si>
  <si>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</si>
  <si>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</si>
  <si>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</si>
  <si>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</si>
  <si>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</si>
  <si>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</si>
  <si>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</si>
  <si>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</si>
  <si>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</si>
  <si>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</si>
  <si>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</si>
  <si>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</si>
  <si>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</si>
  <si>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</si>
  <si>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</si>
  <si>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</si>
  <si>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</si>
  <si>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</si>
  <si>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</si>
  <si>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</si>
  <si>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</si>
  <si>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</si>
  <si>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</si>
  <si>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</si>
  <si>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</si>
  <si>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</si>
  <si>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</si>
  <si>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</si>
  <si>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</si>
  <si>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</si>
  <si>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</si>
  <si>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</si>
  <si>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</si>
  <si>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</si>
  <si>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</si>
  <si>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</si>
  <si>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</si>
  <si>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</si>
  <si>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</si>
  <si>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</si>
  <si>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</si>
  <si>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</si>
  <si>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</si>
  <si>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</si>
  <si>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</si>
  <si>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</si>
  <si>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</si>
  <si>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</si>
  <si>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</si>
  <si>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</si>
  <si>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</si>
  <si>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</si>
  <si>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</si>
  <si>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</si>
  <si>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</si>
  <si>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</si>
  <si>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</si>
  <si>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</si>
  <si>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</si>
  <si>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</si>
  <si>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</si>
  <si>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</si>
  <si>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</si>
  <si>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</si>
  <si>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</si>
  <si>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</si>
  <si>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</si>
  <si>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</si>
  <si>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</si>
  <si>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</si>
  <si>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</si>
  <si>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</si>
  <si>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</si>
  <si>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</si>
  <si>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</si>
  <si>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</si>
  <si>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</si>
  <si>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</si>
  <si>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</si>
  <si>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</si>
  <si>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</si>
  <si>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</si>
  <si>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</si>
  <si>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</si>
  <si>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</si>
  <si>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</si>
  <si>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</si>
  <si>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</si>
  <si>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</si>
  <si>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</si>
  <si>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</si>
  <si>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</si>
  <si>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</si>
  <si>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</si>
  <si>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</si>
  <si>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</si>
  <si>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</si>
  <si>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</si>
  <si>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</si>
  <si>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</si>
  <si>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</si>
  <si>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</si>
  <si>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</si>
  <si>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</si>
  <si>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</si>
  <si>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</si>
  <si>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</si>
  <si>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</si>
  <si>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</si>
  <si>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</si>
  <si>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</si>
  <si>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</si>
  <si>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</si>
  <si>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</si>
  <si>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</si>
  <si>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</si>
  <si>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</si>
  <si>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</si>
  <si>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</si>
  <si>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</si>
  <si>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</si>
  <si>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</si>
  <si>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</si>
  <si>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</si>
  <si>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</si>
  <si>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</si>
  <si>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</si>
  <si>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</si>
  <si>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</si>
  <si>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</si>
  <si>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</si>
  <si>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</si>
  <si>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</si>
  <si>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</si>
  <si>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</si>
  <si>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</si>
  <si>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</si>
  <si>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</si>
  <si>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</si>
  <si>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</si>
  <si>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</si>
  <si>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</si>
  <si>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</si>
  <si>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</si>
  <si>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</si>
  <si>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</si>
  <si>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</si>
  <si>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</si>
  <si>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</si>
  <si>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</si>
  <si>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</si>
  <si>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</si>
  <si>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</si>
  <si>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</si>
  <si>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</si>
  <si>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</si>
  <si>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</si>
  <si>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</si>
  <si>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</si>
  <si>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</si>
  <si>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</si>
  <si>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</si>
  <si>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</si>
  <si>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</si>
  <si>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</si>
  <si>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</si>
  <si>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</si>
  <si>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</si>
  <si>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</si>
  <si>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</si>
  <si>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</si>
  <si>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</si>
  <si>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</si>
  <si>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</si>
  <si>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</si>
  <si>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</si>
  <si>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</si>
  <si>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</si>
  <si>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</si>
  <si>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</si>
  <si>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</si>
  <si>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</si>
  <si>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</si>
  <si>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</si>
  <si>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</si>
  <si>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</si>
  <si>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</si>
  <si>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</si>
  <si>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</si>
  <si>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</si>
  <si>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</si>
  <si>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</si>
  <si>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</si>
  <si>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</si>
  <si>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</si>
  <si>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</si>
  <si>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</si>
  <si>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</si>
  <si>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</si>
  <si>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</si>
  <si>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</si>
  <si>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</si>
  <si>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</si>
  <si>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</si>
  <si>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</si>
  <si>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</si>
  <si>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</si>
  <si>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</si>
  <si>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</si>
  <si>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</si>
  <si>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</si>
  <si>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</si>
  <si>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</si>
  <si>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</si>
  <si>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</si>
  <si>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</si>
  <si>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</si>
  <si>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</si>
  <si>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</si>
  <si>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</si>
  <si>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</si>
  <si>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</si>
  <si>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</si>
  <si>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</si>
  <si>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</si>
  <si>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</si>
  <si>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</si>
  <si>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</si>
  <si>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</si>
  <si>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</si>
  <si>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</si>
  <si>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</si>
  <si>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</si>
  <si>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</si>
  <si>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</si>
  <si>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</si>
  <si>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</si>
  <si>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</si>
  <si>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</si>
  <si>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</si>
  <si>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</si>
  <si>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</si>
  <si>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</si>
  <si>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</si>
  <si>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</si>
  <si>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</si>
  <si>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</si>
  <si>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</si>
  <si>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</si>
  <si>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</si>
  <si>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</si>
  <si>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</si>
  <si>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</si>
  <si>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</si>
  <si>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</si>
  <si>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</si>
  <si>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</si>
  <si>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</si>
  <si>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</si>
  <si>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</si>
  <si>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</si>
  <si>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</si>
  <si>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</si>
  <si>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</si>
  <si>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</si>
  <si>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</si>
  <si>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</si>
  <si>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</si>
  <si>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</si>
  <si>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</si>
  <si>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</si>
  <si>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</si>
  <si>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</si>
  <si>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</si>
  <si>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</si>
  <si>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</si>
  <si>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</si>
  <si>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</si>
  <si>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</si>
  <si>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</si>
  <si>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</si>
  <si>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</si>
  <si>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</si>
  <si>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</si>
  <si>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</si>
  <si>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</si>
  <si>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</si>
  <si>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</si>
  <si>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</si>
  <si>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</si>
  <si>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</si>
  <si>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</si>
  <si>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</si>
  <si>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</si>
  <si>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</si>
  <si>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</si>
  <si>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</si>
  <si>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</si>
  <si>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</si>
  <si>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</si>
  <si>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</si>
  <si>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</si>
  <si>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</si>
  <si>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</si>
  <si>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</si>
  <si>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</si>
  <si>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</si>
  <si>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</si>
  <si>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</si>
  <si>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</si>
  <si>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</si>
  <si>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</si>
  <si>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</si>
  <si>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</si>
  <si>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</si>
  <si>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</si>
  <si>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</si>
  <si>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</si>
  <si>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</si>
  <si>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</si>
  <si>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</si>
  <si>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</si>
  <si>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</si>
  <si>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</si>
  <si>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</si>
  <si>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</si>
  <si>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</si>
  <si>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</si>
  <si>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</si>
  <si>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</si>
  <si>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</si>
  <si>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</si>
  <si>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</si>
  <si>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</si>
  <si>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</si>
  <si>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</si>
  <si>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</si>
  <si>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</si>
  <si>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</si>
  <si>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</si>
  <si>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</si>
  <si>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</si>
  <si>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</si>
  <si>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</si>
  <si>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</si>
  <si>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</si>
  <si>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</si>
  <si>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</si>
  <si>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</si>
  <si>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</si>
  <si>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</si>
  <si>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</si>
  <si>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</si>
  <si>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</si>
  <si>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</si>
  <si>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</si>
  <si>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</si>
  <si>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</si>
  <si>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</si>
  <si>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</si>
  <si>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</si>
  <si>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</si>
  <si>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</si>
  <si>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</si>
  <si>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</si>
  <si>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</si>
  <si>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</si>
  <si>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</si>
  <si>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</si>
  <si>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</si>
  <si>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</si>
  <si>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</si>
  <si>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</si>
  <si>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</si>
  <si>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</si>
  <si>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</si>
  <si>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</si>
  <si>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</si>
  <si>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</si>
  <si>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</si>
  <si>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</si>
  <si>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</si>
  <si>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</si>
  <si>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</si>
  <si>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</si>
  <si>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</si>
  <si>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</si>
  <si>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</si>
  <si>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</si>
  <si>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</si>
  <si>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</si>
  <si>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</si>
  <si>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</si>
  <si>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</si>
  <si>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</si>
  <si>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</si>
  <si>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</si>
  <si>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</si>
  <si>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</si>
  <si>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</si>
  <si>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</si>
  <si>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</si>
  <si>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</si>
  <si>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</si>
  <si>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</si>
  <si>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</si>
  <si>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</si>
  <si>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</si>
  <si>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</si>
  <si>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</si>
  <si>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</si>
  <si>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</si>
  <si>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</si>
  <si>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</si>
  <si>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</si>
  <si>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</si>
  <si>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</si>
  <si>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</si>
  <si>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</si>
  <si>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</si>
  <si>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</si>
  <si>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</si>
  <si>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</si>
  <si>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</si>
  <si>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</si>
  <si>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</si>
  <si>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</si>
  <si>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</si>
  <si>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</si>
  <si>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</si>
  <si>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</si>
  <si>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</si>
  <si>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</si>
  <si>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</si>
  <si>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</si>
  <si>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</si>
  <si>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</si>
  <si>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</si>
  <si>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</si>
  <si>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</si>
  <si>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</si>
  <si>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</si>
  <si>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</si>
  <si>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</si>
  <si>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</si>
  <si>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</si>
  <si>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</si>
  <si>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</si>
  <si>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</si>
  <si>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</si>
  <si>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</si>
  <si>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</si>
  <si>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</si>
  <si>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</si>
  <si>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</si>
  <si>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</si>
  <si>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</si>
  <si>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</si>
  <si>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</si>
  <si>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</si>
  <si>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</si>
  <si>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</si>
  <si>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</si>
  <si>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</si>
  <si>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</si>
  <si>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</si>
  <si>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</si>
  <si>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</si>
  <si>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</si>
  <si>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</si>
  <si>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</si>
  <si>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</si>
  <si>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</si>
  <si>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</si>
  <si>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</si>
  <si>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</si>
  <si>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</si>
  <si>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</si>
  <si>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</si>
  <si>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</si>
  <si>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</si>
  <si>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</si>
  <si>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</si>
  <si>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</si>
  <si>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</si>
  <si>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</si>
  <si>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</si>
  <si>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</si>
  <si>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</si>
  <si>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</si>
  <si>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</si>
  <si>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</si>
  <si>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</si>
  <si>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</si>
  <si>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</si>
  <si>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</si>
  <si>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</si>
  <si>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</si>
  <si>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</si>
  <si>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</si>
  <si>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</si>
  <si>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</si>
  <si>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</si>
  <si>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</si>
  <si>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</si>
  <si>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</si>
  <si>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</si>
  <si>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</si>
  <si>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</si>
  <si>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</si>
  <si>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</si>
  <si>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</si>
  <si>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</si>
  <si>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</si>
  <si>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</si>
  <si>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</si>
  <si>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</si>
  <si>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</si>
  <si>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</si>
  <si>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</si>
  <si>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</si>
  <si>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</si>
  <si>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</si>
  <si>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</si>
  <si>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</si>
  <si>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</si>
  <si>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</si>
  <si>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</si>
  <si>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</si>
  <si>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</si>
  <si>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</si>
  <si>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</si>
  <si>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</si>
  <si>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</si>
  <si>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</si>
  <si>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</si>
  <si>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</si>
  <si>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</si>
  <si>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</si>
  <si>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</si>
  <si>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</si>
  <si>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</si>
  <si>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</si>
  <si>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</si>
  <si>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</si>
  <si>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</si>
  <si>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</si>
  <si>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</si>
  <si>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</si>
  <si>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</si>
  <si>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</si>
  <si>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</si>
  <si>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</si>
  <si>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</si>
  <si>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</si>
  <si>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</si>
  <si>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</si>
  <si>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</si>
  <si>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</si>
  <si>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</si>
  <si>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</si>
  <si>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</si>
  <si>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</si>
  <si>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</si>
  <si>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</si>
  <si>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</si>
  <si>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</si>
  <si>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</si>
  <si>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</si>
  <si>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</si>
  <si>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</si>
  <si>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</si>
  <si>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</si>
  <si>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</si>
  <si>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</si>
  <si>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</si>
  <si>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</si>
  <si>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</si>
  <si>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</si>
  <si>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</si>
  <si>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</si>
  <si>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</si>
  <si>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</si>
  <si>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</si>
  <si>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</si>
  <si>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</si>
  <si>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</si>
  <si>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</si>
  <si>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</si>
  <si>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</si>
  <si>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</si>
  <si>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</si>
  <si>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</si>
  <si>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</si>
  <si>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</si>
  <si>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</si>
  <si>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</si>
  <si>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</si>
  <si>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</si>
  <si>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</si>
  <si>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</si>
  <si>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</si>
  <si>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</si>
  <si>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</si>
  <si>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</si>
  <si>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</si>
  <si>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</si>
  <si>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</si>
  <si>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</si>
  <si>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</si>
  <si>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</si>
  <si>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</si>
  <si>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</si>
  <si>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</si>
  <si>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</si>
  <si>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</si>
  <si>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</si>
  <si>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</si>
  <si>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</si>
  <si>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</si>
  <si>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</si>
  <si>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</si>
  <si>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</si>
  <si>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</si>
  <si>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</si>
  <si>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</si>
  <si>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</si>
  <si>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</si>
  <si>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</si>
  <si>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</si>
  <si>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</si>
  <si>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</si>
  <si>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</si>
  <si>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</si>
  <si>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</si>
  <si>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</si>
  <si>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</si>
  <si>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</si>
  <si>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</si>
  <si>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</si>
  <si>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</si>
  <si>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</si>
  <si>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</si>
  <si>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</si>
  <si>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</si>
  <si>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</si>
  <si>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</si>
  <si>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</si>
  <si>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</si>
  <si>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</si>
  <si>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</si>
  <si>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</si>
  <si>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</si>
  <si>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</si>
  <si>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</si>
  <si>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</si>
  <si>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</si>
  <si>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</si>
  <si>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</si>
  <si>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</si>
  <si>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</si>
  <si>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</si>
  <si>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</si>
  <si>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</si>
  <si>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</si>
  <si>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</si>
  <si>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</si>
  <si>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</si>
  <si>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</si>
  <si>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</si>
  <si>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</si>
  <si>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</si>
  <si>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</si>
  <si>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</si>
  <si>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</si>
  <si>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</si>
  <si>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</si>
  <si>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</si>
  <si>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</si>
  <si>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</si>
  <si>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</si>
  <si>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</si>
  <si>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</si>
  <si>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</si>
  <si>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</si>
  <si>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</si>
  <si>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</si>
  <si>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</si>
  <si>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</si>
  <si>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</si>
  <si>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</si>
  <si>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</si>
  <si>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</si>
  <si>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</si>
  <si>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</si>
  <si>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</si>
  <si>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</si>
  <si>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</si>
  <si>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</si>
  <si>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</si>
  <si>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</si>
  <si>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</si>
  <si>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</si>
  <si>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</si>
  <si>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</si>
  <si>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</si>
  <si>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</si>
  <si>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</si>
  <si>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</si>
  <si>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</si>
  <si>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</si>
  <si>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</si>
  <si>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</si>
  <si>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</si>
  <si>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</si>
  <si>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</si>
  <si>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</si>
  <si>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</si>
  <si>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</si>
  <si>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</si>
  <si>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</si>
  <si>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</si>
  <si>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</si>
  <si>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</si>
  <si>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</si>
  <si>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</si>
  <si>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</si>
  <si>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</si>
  <si>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</si>
  <si>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</si>
  <si>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</si>
  <si>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</si>
  <si>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</si>
  <si>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</si>
  <si>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</si>
  <si>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</si>
  <si>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</si>
  <si>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</si>
  <si>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</si>
  <si>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</si>
  <si>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</si>
  <si>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</si>
  <si>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</si>
  <si>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</si>
  <si>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</si>
  <si>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</si>
  <si>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</si>
  <si>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</si>
  <si>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</si>
  <si>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</si>
  <si>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</si>
  <si>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</si>
  <si>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</si>
  <si>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</si>
  <si>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</si>
  <si>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</si>
  <si>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</si>
  <si>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</si>
  <si>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</si>
  <si>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</si>
  <si>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</si>
  <si>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</si>
  <si>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</si>
  <si>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</si>
  <si>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</si>
  <si>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</si>
  <si>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</si>
  <si>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</si>
  <si>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</si>
  <si>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</si>
  <si>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</si>
  <si>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</si>
  <si>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</si>
  <si>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</si>
  <si>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</si>
  <si>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</si>
  <si>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</si>
  <si>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</si>
  <si>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</si>
  <si>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</si>
  <si>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</si>
  <si>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</si>
  <si>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</si>
  <si>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</si>
  <si>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</si>
  <si>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</si>
  <si>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</si>
  <si>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</si>
  <si>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</si>
  <si>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</si>
  <si>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</si>
  <si>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</si>
  <si>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</si>
  <si>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</si>
  <si>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</si>
  <si>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</si>
  <si>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</si>
  <si>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</si>
  <si>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</si>
  <si>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</si>
  <si>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</si>
  <si>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</si>
  <si>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</si>
  <si>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</si>
  <si>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</si>
  <si>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</si>
  <si>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</si>
  <si>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</si>
  <si>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</si>
  <si>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</si>
  <si>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</si>
  <si>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</si>
  <si>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</si>
  <si>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</si>
  <si>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</si>
  <si>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</si>
  <si>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</si>
  <si>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</si>
  <si>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</si>
  <si>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</si>
  <si>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</si>
  <si>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</si>
  <si>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</si>
  <si>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</si>
  <si>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</si>
  <si>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</si>
  <si>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</si>
  <si>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</si>
  <si>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</si>
  <si>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</si>
  <si>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</si>
  <si>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</si>
  <si>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</si>
  <si>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</si>
  <si>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</si>
  <si>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</si>
  <si>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</si>
  <si>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</si>
  <si>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</si>
  <si>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</si>
  <si>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</si>
  <si>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</si>
  <si>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</si>
  <si>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</si>
  <si>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</si>
  <si>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</si>
  <si>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</si>
  <si>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</si>
  <si>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</si>
  <si>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</si>
  <si>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</si>
  <si>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</si>
  <si>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</si>
  <si>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</si>
  <si>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</si>
  <si>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</si>
  <si>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</si>
  <si>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</si>
  <si>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</si>
  <si>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</si>
  <si>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</si>
  <si>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</si>
  <si>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</si>
  <si>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</si>
  <si>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</si>
  <si>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</si>
  <si>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</si>
  <si>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</si>
  <si>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</si>
  <si>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</si>
  <si>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</si>
  <si>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</si>
  <si>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</si>
  <si>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</si>
  <si>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</si>
  <si>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</si>
  <si>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</si>
  <si>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</si>
  <si>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</si>
  <si>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</si>
  <si>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</si>
  <si>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</si>
  <si>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</si>
  <si>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</si>
  <si>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</si>
  <si>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</si>
  <si>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</si>
  <si>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</si>
  <si>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</si>
  <si>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</si>
  <si>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</si>
  <si>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</si>
  <si>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</si>
  <si>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</si>
  <si>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</si>
  <si>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</si>
  <si>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</si>
  <si>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</si>
  <si>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</si>
  <si>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</si>
  <si>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</si>
  <si>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</si>
  <si>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</si>
  <si>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</si>
  <si>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</si>
  <si>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</si>
  <si>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</si>
  <si>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</si>
  <si>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</si>
  <si>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</si>
  <si>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</si>
  <si>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</si>
  <si>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</si>
  <si>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</si>
  <si>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</si>
  <si>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</si>
  <si>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</si>
  <si>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</si>
  <si>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</si>
  <si>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</si>
  <si>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</si>
  <si>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</si>
  <si>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</si>
  <si>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</si>
  <si>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</si>
  <si>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</si>
  <si>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</si>
  <si>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</si>
  <si>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</si>
  <si>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</si>
  <si>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</si>
  <si>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</si>
  <si>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</si>
  <si>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</si>
  <si>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</si>
  <si>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</si>
  <si>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</si>
  <si>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</si>
  <si>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</si>
  <si>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</si>
  <si>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</si>
  <si>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</si>
  <si>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</si>
  <si>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</si>
  <si>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</si>
  <si>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</si>
  <si>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</si>
  <si>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</si>
  <si>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</si>
  <si>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</si>
  <si>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</si>
  <si>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</si>
  <si>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</si>
  <si>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</si>
  <si>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</si>
  <si>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</si>
  <si>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</si>
  <si>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</si>
  <si>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</si>
  <si>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</si>
  <si>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</si>
  <si>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</si>
  <si>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</si>
  <si>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</si>
  <si>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</si>
  <si>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</si>
  <si>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</si>
  <si>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</si>
  <si>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</si>
  <si>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</si>
  <si>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</si>
  <si>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</si>
  <si>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</si>
  <si>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</si>
  <si>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</si>
  <si>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</si>
  <si>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</si>
  <si>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</si>
  <si>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</si>
  <si>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</si>
  <si>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</si>
  <si>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</si>
  <si>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</si>
  <si>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</si>
  <si>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</si>
  <si>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</si>
  <si>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</si>
  <si>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</si>
  <si>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</si>
  <si>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</si>
  <si>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</si>
  <si>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</si>
  <si>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</si>
  <si>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</si>
  <si>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</si>
  <si>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</si>
  <si>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</si>
  <si>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</si>
  <si>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</si>
  <si>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</si>
  <si>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</si>
  <si>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</si>
  <si>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</si>
  <si>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</si>
  <si>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</si>
  <si>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</si>
  <si>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</si>
  <si>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</si>
  <si>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</si>
  <si>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</si>
  <si>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</si>
  <si>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</si>
  <si>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</si>
  <si>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</si>
  <si>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</si>
  <si>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</si>
  <si>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</si>
  <si>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</si>
  <si>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</si>
  <si>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</si>
  <si>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</si>
  <si>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</si>
  <si>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</si>
  <si>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</si>
  <si>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</si>
  <si>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</si>
  <si>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</si>
  <si>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</si>
  <si>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</si>
  <si>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</si>
  <si>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</si>
  <si>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</si>
  <si>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</si>
  <si>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</si>
  <si>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</si>
  <si>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</si>
  <si>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</si>
  <si>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</si>
  <si>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</si>
  <si>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</si>
  <si>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</si>
  <si>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</si>
  <si>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</si>
  <si>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</si>
  <si>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</si>
  <si>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</si>
  <si>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</si>
  <si>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</si>
  <si>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</si>
  <si>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</si>
  <si>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</si>
  <si>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</si>
  <si>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</si>
  <si>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</si>
  <si>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</si>
  <si>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</si>
  <si>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</si>
  <si>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</si>
  <si>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</si>
  <si>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</si>
  <si>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</si>
  <si>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</si>
  <si>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</si>
  <si>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</si>
  <si>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</si>
  <si>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</si>
  <si>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</si>
  <si>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</si>
  <si>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</si>
  <si>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</si>
  <si>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</si>
  <si>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</si>
  <si>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</si>
  <si>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</si>
  <si>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</si>
  <si>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</si>
  <si>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</si>
  <si>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</si>
  <si>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</si>
  <si>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</si>
  <si>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</si>
  <si>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</si>
  <si>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</si>
  <si>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</si>
  <si>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</si>
  <si>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</si>
  <si>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</si>
  <si>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</si>
  <si>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</si>
  <si>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</si>
  <si>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</si>
  <si>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</si>
  <si>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</si>
  <si>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</si>
  <si>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</si>
  <si>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</si>
  <si>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</si>
  <si>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</si>
  <si>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</si>
  <si>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</si>
  <si>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</si>
  <si>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</si>
  <si>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</si>
  <si>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</si>
  <si>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</si>
  <si>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</si>
  <si>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</si>
  <si>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</si>
  <si>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</si>
  <si>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</si>
  <si>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</si>
  <si>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</si>
  <si>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</si>
  <si>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</si>
  <si>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</si>
  <si>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</si>
  <si>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</si>
  <si>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</si>
  <si>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</si>
  <si>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</si>
  <si>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</si>
  <si>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</si>
  <si>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</si>
  <si>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</si>
  <si>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</si>
  <si>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</si>
  <si>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</si>
  <si>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</si>
  <si>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</si>
  <si>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</si>
  <si>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</si>
  <si>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</si>
  <si>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</si>
  <si>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</si>
  <si>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</si>
  <si>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</si>
  <si>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</si>
  <si>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</si>
  <si>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</si>
  <si>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</si>
  <si>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</si>
  <si>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</si>
  <si>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</si>
  <si>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</si>
  <si>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</si>
  <si>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</si>
  <si>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</si>
  <si>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</si>
  <si>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</si>
  <si>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</si>
  <si>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</si>
  <si>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</si>
  <si>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</si>
  <si>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</si>
  <si>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</si>
  <si>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</si>
  <si>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</si>
  <si>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</si>
  <si>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</si>
  <si>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</si>
  <si>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</si>
  <si>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</si>
  <si>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</si>
  <si>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</si>
  <si>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</si>
  <si>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</si>
  <si>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</si>
  <si>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</si>
  <si>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</si>
  <si>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</si>
  <si>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</si>
  <si>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</si>
  <si>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</si>
  <si>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</si>
  <si>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</si>
  <si>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</si>
  <si>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</si>
  <si>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</si>
  <si>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</si>
  <si>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</si>
  <si>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</si>
  <si>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</si>
  <si>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</si>
  <si>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</si>
  <si>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</si>
  <si>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</si>
  <si>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</si>
  <si>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</si>
  <si>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</si>
  <si>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</si>
  <si>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</si>
  <si>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</si>
  <si>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</si>
  <si>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</si>
  <si>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</si>
  <si>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</si>
  <si>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</si>
  <si>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</si>
  <si>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</si>
  <si>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</si>
  <si>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</si>
  <si>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</si>
  <si>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</si>
  <si>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</si>
  <si>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</si>
  <si>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</si>
  <si>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</si>
  <si>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</si>
  <si>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</si>
  <si>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</si>
  <si>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</si>
  <si>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</si>
  <si>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</si>
  <si>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</si>
  <si>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</si>
  <si>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</si>
  <si>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</si>
  <si>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</si>
  <si>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</si>
  <si>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</si>
  <si>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</si>
  <si>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</si>
  <si>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</si>
  <si>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</si>
  <si>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</si>
  <si>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</si>
  <si>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</si>
  <si>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</si>
  <si>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</si>
  <si>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</si>
  <si>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</si>
  <si>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</si>
  <si>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</si>
  <si>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</si>
  <si>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</si>
  <si>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</si>
  <si>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</si>
  <si>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</si>
  <si>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</si>
  <si>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</si>
  <si>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</si>
  <si>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</si>
  <si>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</si>
  <si>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</si>
  <si>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</si>
  <si>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</si>
  <si>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</si>
  <si>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</si>
  <si>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</si>
  <si>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</si>
  <si>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</si>
  <si>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</si>
  <si>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</si>
  <si>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</si>
  <si>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</si>
  <si>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</si>
  <si>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</si>
  <si>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</si>
  <si>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</si>
  <si>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</si>
  <si>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</si>
  <si>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</si>
  <si>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</si>
  <si>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</si>
  <si>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</si>
  <si>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</si>
  <si>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</si>
  <si>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</si>
  <si>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</si>
  <si>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</si>
  <si>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</si>
  <si>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</si>
  <si>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</si>
  <si>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</si>
  <si>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</si>
  <si>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</si>
  <si>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</si>
  <si>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</si>
  <si>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</si>
  <si>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</si>
  <si>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</si>
  <si>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</si>
  <si>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</si>
  <si>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</si>
  <si>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</si>
  <si>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</si>
  <si>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</si>
  <si>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</si>
  <si>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</si>
  <si>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</si>
  <si>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</si>
  <si>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</si>
  <si>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</si>
  <si>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</si>
  <si>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</si>
  <si>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</si>
  <si>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</si>
  <si>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</si>
  <si>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</si>
  <si>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</si>
  <si>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</si>
  <si>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</si>
  <si>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</si>
  <si>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</si>
  <si>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</si>
  <si>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</si>
  <si>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</si>
  <si>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</si>
  <si>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</si>
  <si>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</si>
  <si>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</si>
  <si>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</si>
  <si>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</si>
  <si>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</si>
  <si>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</si>
  <si>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</si>
  <si>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</si>
  <si>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</si>
  <si>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</si>
  <si>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</si>
  <si>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</si>
  <si>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</si>
  <si>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</si>
  <si>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</si>
  <si>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</si>
  <si>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</si>
  <si>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</si>
  <si>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</si>
  <si>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</si>
  <si>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</si>
  <si>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</si>
  <si>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</si>
  <si>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</si>
  <si>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</si>
  <si>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</si>
  <si>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</si>
  <si>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</si>
  <si>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</si>
  <si>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</si>
  <si>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</si>
  <si>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</si>
  <si>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</si>
  <si>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</si>
  <si>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</si>
  <si>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</si>
  <si>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</si>
  <si>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</si>
  <si>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</si>
  <si>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</si>
  <si>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</si>
  <si>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</si>
  <si>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</si>
  <si>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</si>
  <si>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</si>
  <si>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</si>
  <si>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</si>
  <si>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</si>
  <si>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</si>
  <si>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</si>
  <si>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</si>
  <si>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</si>
  <si>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</si>
  <si>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</si>
  <si>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</si>
  <si>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</si>
  <si>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</si>
  <si>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</si>
  <si>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</si>
  <si>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</si>
  <si>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</si>
  <si>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</si>
  <si>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</si>
  <si>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</si>
  <si>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</si>
  <si>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</si>
  <si>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</si>
  <si>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</si>
  <si>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</si>
  <si>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</si>
  <si>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</si>
  <si>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</si>
  <si>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</si>
  <si>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</si>
  <si>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</si>
  <si>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</si>
  <si>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</si>
  <si>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</si>
  <si>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</si>
  <si>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</si>
  <si>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</si>
  <si>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</si>
  <si>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</si>
  <si>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</si>
  <si>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</si>
  <si>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</si>
  <si>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</si>
  <si>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</si>
  <si>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</si>
  <si>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</si>
  <si>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</si>
  <si>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</si>
  <si>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</si>
  <si>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</si>
  <si>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</si>
  <si>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</si>
  <si>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</si>
  <si>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</si>
  <si>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</si>
  <si>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</si>
  <si>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</si>
  <si>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</si>
  <si>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</si>
  <si>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</si>
  <si>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</si>
  <si>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</si>
  <si>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</si>
  <si>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</si>
  <si>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</si>
  <si>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</si>
  <si>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</si>
  <si>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</si>
  <si>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</si>
  <si>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</si>
  <si>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</si>
  <si>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</si>
  <si>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</si>
  <si>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</si>
  <si>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</si>
  <si>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</si>
  <si>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</si>
  <si>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</si>
  <si>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</si>
  <si>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</si>
  <si>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</si>
  <si>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</si>
  <si>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</si>
  <si>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</si>
  <si>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</si>
  <si>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</si>
  <si>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</si>
  <si>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</si>
  <si>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</si>
  <si>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</si>
  <si>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</si>
  <si>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</si>
  <si>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</si>
  <si>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</si>
  <si>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</si>
  <si>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</si>
  <si>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</si>
  <si>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</si>
  <si>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</si>
  <si>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</si>
  <si>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</si>
  <si>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</si>
  <si>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</si>
  <si>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</si>
  <si>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</si>
  <si>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</si>
  <si>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</si>
  <si>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</si>
  <si>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</si>
  <si>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</si>
  <si>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</si>
  <si>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</si>
  <si>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</si>
  <si>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</si>
  <si>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</si>
  <si>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</si>
  <si>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</si>
  <si>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</si>
  <si>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</si>
  <si>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</si>
  <si>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</si>
  <si>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</si>
  <si>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</si>
  <si>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</si>
  <si>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</si>
  <si>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</si>
  <si>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</si>
  <si>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</si>
  <si>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</si>
  <si>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</si>
  <si>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</si>
  <si>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</si>
  <si>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</si>
  <si>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</si>
  <si>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</si>
  <si>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</si>
  <si>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</si>
  <si>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</si>
  <si>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</si>
  <si>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</si>
  <si>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</si>
  <si>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</si>
  <si>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</si>
  <si>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</si>
  <si>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</si>
  <si>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</si>
  <si>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</si>
  <si>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</si>
  <si>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</si>
  <si>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</si>
  <si>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</si>
  <si>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</si>
  <si>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</si>
  <si>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</si>
  <si>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</si>
  <si>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</si>
  <si>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</si>
  <si>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</si>
  <si>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</si>
  <si>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</si>
  <si>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</si>
  <si>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</si>
  <si>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</si>
  <si>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</si>
  <si>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</si>
  <si>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</si>
  <si>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</si>
  <si>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</si>
  <si>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</si>
  <si>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</si>
  <si>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</si>
  <si>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</si>
  <si>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</si>
  <si>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</si>
  <si>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</si>
  <si>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</si>
  <si>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</si>
  <si>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</si>
  <si>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</si>
  <si>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</si>
  <si>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</si>
  <si>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</si>
  <si>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</si>
  <si>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</si>
  <si>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</si>
  <si>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</si>
  <si>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</si>
  <si>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</si>
  <si>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</si>
  <si>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</si>
  <si>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</si>
  <si>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</si>
  <si>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</si>
  <si>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</si>
  <si>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</si>
  <si>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</si>
  <si>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</si>
  <si>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</si>
  <si>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</si>
  <si>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</si>
  <si>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</si>
  <si>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</si>
  <si>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</si>
  <si>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</si>
  <si>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</si>
  <si>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</si>
  <si>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</si>
  <si>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</si>
  <si>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</si>
  <si>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</si>
  <si>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</si>
  <si>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</si>
  <si>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</si>
  <si>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</si>
  <si>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</si>
  <si>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</si>
  <si>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</si>
  <si>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</si>
  <si>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</si>
  <si>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</si>
  <si>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</si>
  <si>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</si>
  <si>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</si>
  <si>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</si>
  <si>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</si>
  <si>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</si>
  <si>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</si>
  <si>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</si>
  <si>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</si>
  <si>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</si>
  <si>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</si>
  <si>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</si>
  <si>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</si>
  <si>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</si>
  <si>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</si>
  <si>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</si>
  <si>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</si>
  <si>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</si>
  <si>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</si>
  <si>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</si>
  <si>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</si>
  <si>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</si>
  <si>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</si>
  <si>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</si>
  <si>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</si>
  <si>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</si>
  <si>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</si>
  <si>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</si>
  <si>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</si>
  <si>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</si>
  <si>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</si>
  <si>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</si>
  <si>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</si>
  <si>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</si>
  <si>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</si>
  <si>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</si>
  <si>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</si>
  <si>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</si>
  <si>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</si>
  <si>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</si>
  <si>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</si>
  <si>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</si>
  <si>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</si>
  <si>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</si>
  <si>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</si>
  <si>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</si>
  <si>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</si>
  <si>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</si>
  <si>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</si>
  <si>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</si>
  <si>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</si>
  <si>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</si>
  <si>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</si>
  <si>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</si>
  <si>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</si>
  <si>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</si>
  <si>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</si>
  <si>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</si>
  <si>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</si>
  <si>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</si>
  <si>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</si>
  <si>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</si>
  <si>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</si>
  <si>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</si>
  <si>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</si>
  <si>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</si>
  <si>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</si>
  <si>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</si>
  <si>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</si>
  <si>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</si>
  <si>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</si>
  <si>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</si>
  <si>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</si>
  <si>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</si>
  <si>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</si>
  <si>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</si>
  <si>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</si>
  <si>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</si>
  <si>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</si>
  <si>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</si>
  <si>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</si>
  <si>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</si>
  <si>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</si>
  <si>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</si>
  <si>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</si>
  <si>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</si>
  <si>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</si>
  <si>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</si>
  <si>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</si>
  <si>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</si>
  <si>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</si>
  <si>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</si>
  <si>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</si>
  <si>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</si>
  <si>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</si>
  <si>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</si>
  <si>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</si>
  <si>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</si>
  <si>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</si>
  <si>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</si>
  <si>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</si>
  <si>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</si>
  <si>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</si>
  <si>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</si>
  <si>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</si>
  <si>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</si>
  <si>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</si>
  <si>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</si>
  <si>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</si>
  <si>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</si>
  <si>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</si>
  <si>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</si>
  <si>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</si>
  <si>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</si>
  <si>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</si>
  <si>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</si>
  <si>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</si>
  <si>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</si>
  <si>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</si>
  <si>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</si>
  <si>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</si>
  <si>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</si>
  <si>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</si>
  <si>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</si>
  <si>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</si>
  <si>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</si>
  <si>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</si>
  <si>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</si>
  <si>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</si>
  <si>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</si>
  <si>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</si>
  <si>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</si>
  <si>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</si>
  <si>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</si>
  <si>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</si>
  <si>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</si>
  <si>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</si>
  <si>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</si>
  <si>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</si>
  <si>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</si>
  <si>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</si>
  <si>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</si>
  <si>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</si>
  <si>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</si>
  <si>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</si>
  <si>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</si>
  <si>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</si>
  <si>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</si>
  <si>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</si>
  <si>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</si>
  <si>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</si>
  <si>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</si>
  <si>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</si>
  <si>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</si>
  <si>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</si>
  <si>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</si>
  <si>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</si>
  <si>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</si>
  <si>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</si>
  <si>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</si>
  <si>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</si>
  <si>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</si>
  <si>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</si>
  <si>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</si>
  <si>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</si>
  <si>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</si>
  <si>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</si>
  <si>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</si>
  <si>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</si>
  <si>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</si>
  <si>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</si>
  <si>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</si>
  <si>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</si>
  <si>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</si>
  <si>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</si>
  <si>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</si>
  <si>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</si>
  <si>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</si>
  <si>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</si>
  <si>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</si>
  <si>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</si>
  <si>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</si>
  <si>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</si>
  <si>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</si>
  <si>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</si>
  <si>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</si>
  <si>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</si>
  <si>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</si>
  <si>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</si>
  <si>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</si>
  <si>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</si>
  <si>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</si>
  <si>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</si>
  <si>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</si>
  <si>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</si>
  <si>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</si>
  <si>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</si>
  <si>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</si>
  <si>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</si>
  <si>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</si>
  <si>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</si>
  <si>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</si>
  <si>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</si>
  <si>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</si>
  <si>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</si>
  <si>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</si>
  <si>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</si>
  <si>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</si>
  <si>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</si>
  <si>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</si>
  <si>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</si>
  <si>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</si>
  <si>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</si>
  <si>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</si>
  <si>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</si>
  <si>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</si>
  <si>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</si>
  <si>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</si>
  <si>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</si>
  <si>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</si>
  <si>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</si>
  <si>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</si>
  <si>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</si>
  <si>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</si>
  <si>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</si>
  <si>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</si>
  <si>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</si>
  <si>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</si>
  <si>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</si>
  <si>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</si>
  <si>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</si>
  <si>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</si>
  <si>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</si>
  <si>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</si>
  <si>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</si>
  <si>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</si>
  <si>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</si>
  <si>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</si>
  <si>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</si>
  <si>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</si>
  <si>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</si>
  <si>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</si>
  <si>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</si>
  <si>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</si>
  <si>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</si>
  <si>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</si>
  <si>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</si>
  <si>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</si>
  <si>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</si>
  <si>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</si>
  <si>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</si>
  <si>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</si>
  <si>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</si>
  <si>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</si>
  <si>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</si>
  <si>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</si>
  <si>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</si>
  <si>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</si>
  <si>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</si>
  <si>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</si>
  <si>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</si>
  <si>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</si>
  <si>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</si>
  <si>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</si>
  <si>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</si>
  <si>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</si>
  <si>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</si>
  <si>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</si>
  <si>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</si>
  <si>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</si>
  <si>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</si>
  <si>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</si>
  <si>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</si>
  <si>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</si>
  <si>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</si>
  <si>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</si>
  <si>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</si>
  <si>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</si>
  <si>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</si>
  <si>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</si>
  <si>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</si>
  <si>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</si>
  <si>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</si>
  <si>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</si>
  <si>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</si>
  <si>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</si>
  <si>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</si>
  <si>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</si>
  <si>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</si>
  <si>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</si>
  <si>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</si>
  <si>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</si>
  <si>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</si>
  <si>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</si>
  <si>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</si>
  <si>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</si>
  <si>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</si>
  <si>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</si>
  <si>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</si>
  <si>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</si>
  <si>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</si>
  <si>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</si>
  <si>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</si>
  <si>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</si>
  <si>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</si>
  <si>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</si>
  <si>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</si>
  <si>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</si>
  <si>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</si>
  <si>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</si>
  <si>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</si>
  <si>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</si>
  <si>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</si>
  <si>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</si>
  <si>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</si>
  <si>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</si>
  <si>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</si>
  <si>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</si>
  <si>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</si>
  <si>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</si>
  <si>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</si>
  <si>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</si>
  <si>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</si>
  <si>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</si>
  <si>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</si>
  <si>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</si>
  <si>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</si>
  <si>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</si>
  <si>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</si>
  <si>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</si>
  <si>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</si>
  <si>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</si>
  <si>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</si>
  <si>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</si>
  <si>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</si>
  <si>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</si>
  <si>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</si>
  <si>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</si>
  <si>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</si>
  <si>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</si>
  <si>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</si>
  <si>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</si>
  <si>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</si>
  <si>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</si>
  <si>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</si>
  <si>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</si>
  <si>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</si>
  <si>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</si>
  <si>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</si>
  <si>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</si>
  <si>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</si>
  <si>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</si>
  <si>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</si>
  <si>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</si>
  <si>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</si>
  <si>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</si>
  <si>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</si>
  <si>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</si>
  <si>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</si>
  <si>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</si>
  <si>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</si>
  <si>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</si>
  <si>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</si>
  <si>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</si>
  <si>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</si>
  <si>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</si>
  <si>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</si>
  <si>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</si>
  <si>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</si>
  <si>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</si>
  <si>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</si>
  <si>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</si>
  <si>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</si>
  <si>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</si>
  <si>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</si>
  <si>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</si>
  <si>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</si>
  <si>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</si>
  <si>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</si>
  <si>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</si>
  <si>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</si>
  <si>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</si>
  <si>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</si>
  <si>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</si>
  <si>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</si>
  <si>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</si>
  <si>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</si>
  <si>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</si>
  <si>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</si>
  <si>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</si>
  <si>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</si>
  <si>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</si>
  <si>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</si>
  <si>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</si>
  <si>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</si>
  <si>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</si>
  <si>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</si>
  <si>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</si>
  <si>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</si>
  <si>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</si>
  <si>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</si>
  <si>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</si>
  <si>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</si>
  <si>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</si>
  <si>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</si>
  <si>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</si>
  <si>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</si>
  <si>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</si>
  <si>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</si>
  <si>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</si>
  <si>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</si>
  <si>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</si>
  <si>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</si>
  <si>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</si>
  <si>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</si>
  <si>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</si>
  <si>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</si>
  <si>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</si>
  <si>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</si>
  <si>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</si>
  <si>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</si>
  <si>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</si>
  <si>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</si>
  <si>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</si>
  <si>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</si>
  <si>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</si>
  <si>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</si>
  <si>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</si>
  <si>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</si>
  <si>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</si>
  <si>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</si>
  <si>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</si>
  <si>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</si>
  <si>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</si>
  <si>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</si>
  <si>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</si>
  <si>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</si>
  <si>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</si>
  <si>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</si>
  <si>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</si>
  <si>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</si>
  <si>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</si>
  <si>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</si>
  <si>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</si>
  <si>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</si>
  <si>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</si>
  <si>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</si>
  <si>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</si>
  <si>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</si>
  <si>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</si>
  <si>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</si>
  <si>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</si>
  <si>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</si>
  <si>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</si>
  <si>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</si>
  <si>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</si>
  <si>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</si>
  <si>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</si>
  <si>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</si>
  <si>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</si>
  <si>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</si>
  <si>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</si>
  <si>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</si>
  <si>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</si>
  <si>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</si>
  <si>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</si>
  <si>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</si>
  <si>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</si>
  <si>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</si>
  <si>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</si>
  <si>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</si>
  <si>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</si>
  <si>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</si>
  <si>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</si>
  <si>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</si>
  <si>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</si>
  <si>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</si>
  <si>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</si>
  <si>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</si>
  <si>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</si>
  <si>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</si>
  <si>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</si>
  <si>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</si>
  <si>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</si>
  <si>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</si>
  <si>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</si>
  <si>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</si>
  <si>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</si>
  <si>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</si>
  <si>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</si>
  <si>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</si>
  <si>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</si>
  <si>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</si>
  <si>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</si>
  <si>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</si>
  <si>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</si>
  <si>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</si>
  <si>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</si>
  <si>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</si>
  <si>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</si>
  <si>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</si>
  <si>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</si>
  <si>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</si>
  <si>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</si>
  <si>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</si>
  <si>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</si>
  <si>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</si>
  <si>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</si>
  <si>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</si>
  <si>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</si>
  <si>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</si>
  <si>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</si>
  <si>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</si>
  <si>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</si>
  <si>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</si>
  <si>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</si>
  <si>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</si>
  <si>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</si>
  <si>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</si>
  <si>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</si>
  <si>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</si>
  <si>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</si>
  <si>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</si>
  <si>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</si>
  <si>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</si>
  <si>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</si>
  <si>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</si>
  <si>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</si>
  <si>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</si>
  <si>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</si>
  <si>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</si>
  <si>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</si>
  <si>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</si>
  <si>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</si>
  <si>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</si>
  <si>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</si>
  <si>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</si>
  <si>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</si>
  <si>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</si>
  <si>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</si>
  <si>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</si>
  <si>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</si>
  <si>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</si>
  <si>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</si>
  <si>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</si>
  <si>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</si>
  <si>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</si>
  <si>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</si>
  <si>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</si>
  <si>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</si>
  <si>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</si>
  <si>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</si>
  <si>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</si>
  <si>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</si>
  <si>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</si>
  <si>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</si>
  <si>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</si>
  <si>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</si>
  <si>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</si>
  <si>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</si>
  <si>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</si>
  <si>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</si>
  <si>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</si>
  <si>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</si>
  <si>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</si>
  <si>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</si>
  <si>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</si>
  <si>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</si>
  <si>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</si>
  <si>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</si>
  <si>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</si>
  <si>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</si>
  <si>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</si>
  <si>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</si>
  <si>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</si>
  <si>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</si>
  <si>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</si>
  <si>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</si>
  <si>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</si>
  <si>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</si>
  <si>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</si>
  <si>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</si>
  <si>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</si>
  <si>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</si>
  <si>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</si>
  <si>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</si>
  <si>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</si>
  <si>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</si>
  <si>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</si>
  <si>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</si>
  <si>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</si>
  <si>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</si>
  <si>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</si>
  <si>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</si>
  <si>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</si>
  <si>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</si>
  <si>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</si>
  <si>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</si>
  <si>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</si>
  <si>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</si>
  <si>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</si>
  <si>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</si>
  <si>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</si>
  <si>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</si>
  <si>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</si>
  <si>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</si>
  <si>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</si>
  <si>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</si>
  <si>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</si>
  <si>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</si>
  <si>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</si>
  <si>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</si>
  <si>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</si>
  <si>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</si>
  <si>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</si>
  <si>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</si>
  <si>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</si>
  <si>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</si>
  <si>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</si>
  <si>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</si>
  <si>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</si>
  <si>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</si>
  <si>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</si>
  <si>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</si>
  <si>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</si>
  <si>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</si>
  <si>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</si>
  <si>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</si>
  <si>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</si>
  <si>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</si>
  <si>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</si>
  <si>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</si>
  <si>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</si>
  <si>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</si>
  <si>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</si>
  <si>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</si>
  <si>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</si>
  <si>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</si>
  <si>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</si>
  <si>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</si>
  <si>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</si>
  <si>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</si>
  <si>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</si>
  <si>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</si>
  <si>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</si>
  <si>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</si>
  <si>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</si>
  <si>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</si>
  <si>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</si>
  <si>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</si>
  <si>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</si>
  <si>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</si>
  <si>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</si>
  <si>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</si>
  <si>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</si>
  <si>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</si>
  <si>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</si>
  <si>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</si>
  <si>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</si>
  <si>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</si>
  <si>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</si>
  <si>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</si>
  <si>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</si>
  <si>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</si>
  <si>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</si>
  <si>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</si>
  <si>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</si>
  <si>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</si>
  <si>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</si>
  <si>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</si>
  <si>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</si>
  <si>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</si>
  <si>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</si>
  <si>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</si>
  <si>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</si>
  <si>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</si>
  <si>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</si>
  <si>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</si>
  <si>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</si>
  <si>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</si>
  <si>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</si>
  <si>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</si>
  <si>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</si>
  <si>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</si>
  <si>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</si>
  <si>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</si>
  <si>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</si>
  <si>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</si>
  <si>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</si>
  <si>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</si>
  <si>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</si>
  <si>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</si>
  <si>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</si>
  <si>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</si>
  <si>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</si>
  <si>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</si>
  <si>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</si>
  <si>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</si>
  <si>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</si>
  <si>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</si>
  <si>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</si>
  <si>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</si>
  <si>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</si>
  <si>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</si>
  <si>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</si>
  <si>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</si>
  <si>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</si>
  <si>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</si>
  <si>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</si>
  <si>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</si>
  <si>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</si>
  <si>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</si>
  <si>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</si>
  <si>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</si>
  <si>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</si>
  <si>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</si>
  <si>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</si>
  <si>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</si>
  <si>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</si>
  <si>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</si>
  <si>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</si>
  <si>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</si>
  <si>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</si>
  <si>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</si>
  <si>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</si>
  <si>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</si>
  <si>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</si>
  <si>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</si>
  <si>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</si>
  <si>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</si>
  <si>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</si>
  <si>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</si>
  <si>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</si>
  <si>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</si>
  <si>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</si>
  <si>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</si>
  <si>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</si>
  <si>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</si>
  <si>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</si>
  <si>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</si>
  <si>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</si>
  <si>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</si>
  <si>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</si>
  <si>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</si>
  <si>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</si>
  <si>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</si>
  <si>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</si>
  <si>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</si>
  <si>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</si>
  <si>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</si>
  <si>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</si>
  <si>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</si>
  <si>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</si>
  <si>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</si>
  <si>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</si>
  <si>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</si>
  <si>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</si>
  <si>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</si>
  <si>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</si>
  <si>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</si>
  <si>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</si>
  <si>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</si>
  <si>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</si>
  <si>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</si>
  <si>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</si>
  <si>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</si>
  <si>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</si>
  <si>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</si>
  <si>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</si>
  <si>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</si>
  <si>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</si>
  <si>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</si>
  <si>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</si>
  <si>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</si>
  <si>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</si>
  <si>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</si>
  <si>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</si>
  <si>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</si>
  <si>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</si>
  <si>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</si>
  <si>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</si>
  <si>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</si>
  <si>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</si>
  <si>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</si>
  <si>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</si>
  <si>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</si>
  <si>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</si>
  <si>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</si>
  <si>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</si>
  <si>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</si>
  <si>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</si>
  <si>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</si>
  <si>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</si>
  <si>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</si>
  <si>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</si>
  <si>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</si>
  <si>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</si>
  <si>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</si>
  <si>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</si>
  <si>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</si>
  <si>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</si>
  <si>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</si>
  <si>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</si>
  <si>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</si>
  <si>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</si>
  <si>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</si>
  <si>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</si>
  <si>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</si>
  <si>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</si>
  <si>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</si>
  <si>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</si>
  <si>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</si>
  <si>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</si>
  <si>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</si>
  <si>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</si>
  <si>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</si>
  <si>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</si>
  <si>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</si>
  <si>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</si>
  <si>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</si>
  <si>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</si>
  <si>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</si>
  <si>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</si>
  <si>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</si>
  <si>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</si>
  <si>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</si>
  <si>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</si>
  <si>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</si>
  <si>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</si>
  <si>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</si>
  <si>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</si>
  <si>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</si>
  <si>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</si>
  <si>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</si>
  <si>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</si>
  <si>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</si>
  <si>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</si>
  <si>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</si>
  <si>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</si>
  <si>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</si>
  <si>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</si>
  <si>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</si>
  <si>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</si>
  <si>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</si>
  <si>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</si>
  <si>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</si>
  <si>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</si>
  <si>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</si>
  <si>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</si>
  <si>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</si>
  <si>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</si>
  <si>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</si>
  <si>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</si>
  <si>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</si>
  <si>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</si>
  <si>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</si>
  <si>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</si>
  <si>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</si>
  <si>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</si>
  <si>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</si>
  <si>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</si>
  <si>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</si>
  <si>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</si>
  <si>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</si>
  <si>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</si>
  <si>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</si>
  <si>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</si>
  <si>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</si>
  <si>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</si>
  <si>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</si>
  <si>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</si>
  <si>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</si>
  <si>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</si>
  <si>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</si>
  <si>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</si>
  <si>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</si>
  <si>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</si>
  <si>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</si>
  <si>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</si>
  <si>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</si>
  <si>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</si>
  <si>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</si>
  <si>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</si>
  <si>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</si>
  <si>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</si>
  <si>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</si>
  <si>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</si>
  <si>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</si>
  <si>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</si>
  <si>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</si>
  <si>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</si>
  <si>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</si>
  <si>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</si>
  <si>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</si>
  <si>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</si>
  <si>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</si>
  <si>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</si>
  <si>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</si>
  <si>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</si>
  <si>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</si>
  <si>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</si>
  <si>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</si>
  <si>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</si>
  <si>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</si>
  <si>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</si>
  <si>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</si>
  <si>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</si>
  <si>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</si>
  <si>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</si>
  <si>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</si>
  <si>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</si>
  <si>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</si>
  <si>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</si>
  <si>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</si>
  <si>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</si>
  <si>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</si>
  <si>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</si>
  <si>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</si>
  <si>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</si>
  <si>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</si>
  <si>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</si>
  <si>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</si>
  <si>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</si>
  <si>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</si>
  <si>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</si>
  <si>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</si>
  <si>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</si>
  <si>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</si>
  <si>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</si>
  <si>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</si>
  <si>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</si>
  <si>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</si>
  <si>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</si>
  <si>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</si>
  <si>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</si>
  <si>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</si>
  <si>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</si>
  <si>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</si>
  <si>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</si>
  <si>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</si>
  <si>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</si>
  <si>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</si>
  <si>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</si>
  <si>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</si>
  <si>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</si>
  <si>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</si>
  <si>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</si>
  <si>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</si>
  <si>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</si>
  <si>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</si>
  <si>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</si>
  <si>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</si>
  <si>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</si>
  <si>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</si>
  <si>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</si>
  <si>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</si>
  <si>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</si>
  <si>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</si>
  <si>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</si>
  <si>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</si>
  <si>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</si>
  <si>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</si>
  <si>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</si>
  <si>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</si>
  <si>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</si>
  <si>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</si>
  <si>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</si>
  <si>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</si>
  <si>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</si>
  <si>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</si>
  <si>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</si>
  <si>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</si>
  <si>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</si>
  <si>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</si>
  <si>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</si>
  <si>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</si>
  <si>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</si>
  <si>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</si>
  <si>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</si>
  <si>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</si>
  <si>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</si>
  <si>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</si>
  <si>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</si>
  <si>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</si>
  <si>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</si>
  <si>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</si>
  <si>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</si>
  <si>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</si>
  <si>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</si>
  <si>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</si>
  <si>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</si>
  <si>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</si>
  <si>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</si>
  <si>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</si>
  <si>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</si>
  <si>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</si>
  <si>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</si>
  <si>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</si>
  <si>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</si>
  <si>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</si>
  <si>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</si>
  <si>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</si>
  <si>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</si>
  <si>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</si>
  <si>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</si>
  <si>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</si>
  <si>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</si>
  <si>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</si>
  <si>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</si>
  <si>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</si>
  <si>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</si>
  <si>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</si>
  <si>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</si>
  <si>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</si>
  <si>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</si>
  <si>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</si>
  <si>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</si>
  <si>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</si>
  <si>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</si>
  <si>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</si>
  <si>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</si>
  <si>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</si>
  <si>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</si>
  <si>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</si>
  <si>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</si>
  <si>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</si>
  <si>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</si>
  <si>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</si>
  <si>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</si>
  <si>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</si>
  <si>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</si>
  <si>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</si>
  <si>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</si>
  <si>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</si>
  <si>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</si>
  <si>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</si>
  <si>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</si>
  <si>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</si>
  <si>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</si>
  <si>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</si>
  <si>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</si>
  <si>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</si>
  <si>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</si>
  <si>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</si>
  <si>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</si>
  <si>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</si>
  <si>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</si>
  <si>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</si>
  <si>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</si>
  <si>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</si>
  <si>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</si>
  <si>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</si>
  <si>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</si>
  <si>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</si>
  <si>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</si>
  <si>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</si>
  <si>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</si>
  <si>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</si>
  <si>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</si>
  <si>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</si>
  <si>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</si>
  <si>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</si>
  <si>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</si>
  <si>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</si>
  <si>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</si>
  <si>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</si>
  <si>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</si>
  <si>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</si>
  <si>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</si>
  <si>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</si>
  <si>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</si>
  <si>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</si>
  <si>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</si>
  <si>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</si>
  <si>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</si>
  <si>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</si>
  <si>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</si>
  <si>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</si>
  <si>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</si>
  <si>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</si>
  <si>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</si>
  <si>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</si>
  <si>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</si>
  <si>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</si>
  <si>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</si>
  <si>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</si>
  <si>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</si>
  <si>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</si>
  <si>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</si>
  <si>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</si>
  <si>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</si>
  <si>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</si>
  <si>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</si>
  <si>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</si>
  <si>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</si>
  <si>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</si>
  <si>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</si>
  <si>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</si>
  <si>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</si>
  <si>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</si>
  <si>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</si>
  <si>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</si>
  <si>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</si>
  <si>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</si>
  <si>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</si>
  <si>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</si>
  <si>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</si>
  <si>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</si>
  <si>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</si>
  <si>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</si>
  <si>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</si>
  <si>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</si>
  <si>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</si>
  <si>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</si>
  <si>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</si>
  <si>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</si>
  <si>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</si>
  <si>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</si>
  <si>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</si>
  <si>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</si>
  <si>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</si>
  <si>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</si>
  <si>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</si>
  <si>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</si>
  <si>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</si>
  <si>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</si>
  <si>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</si>
  <si>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</si>
  <si>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</si>
  <si>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</si>
  <si>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</si>
  <si>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</si>
  <si>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</si>
  <si>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</si>
  <si>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</si>
  <si>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</si>
  <si>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</si>
  <si>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</si>
  <si>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</si>
  <si>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</si>
  <si>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</si>
  <si>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</si>
  <si>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</si>
  <si>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</si>
  <si>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</si>
  <si>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</si>
  <si>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</si>
  <si>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</si>
  <si>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</si>
  <si>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</si>
  <si>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</si>
  <si>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</si>
  <si>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</si>
  <si>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</si>
  <si>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</si>
  <si>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</si>
  <si>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</si>
  <si>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</si>
  <si>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</si>
  <si>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</si>
  <si>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</si>
  <si>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</si>
  <si>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</si>
  <si>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</si>
  <si>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</si>
  <si>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</si>
  <si>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</si>
  <si>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</si>
  <si>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</si>
  <si>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</si>
  <si>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</si>
  <si>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</si>
  <si>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</si>
  <si>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</si>
  <si>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</si>
  <si>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</si>
  <si>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</si>
  <si>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</si>
  <si>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</si>
  <si>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</si>
  <si>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</si>
  <si>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</si>
  <si>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</si>
  <si>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</si>
  <si>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</si>
  <si>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</si>
  <si>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</si>
  <si>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</si>
  <si>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</si>
  <si>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</si>
  <si>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</si>
  <si>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</si>
  <si>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</si>
  <si>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</si>
  <si>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</si>
  <si>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</si>
  <si>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</si>
  <si>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</si>
  <si>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</si>
  <si>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</si>
  <si>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</si>
  <si>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</si>
  <si>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</si>
  <si>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</si>
  <si>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</si>
  <si>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</si>
  <si>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</si>
  <si>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</si>
  <si>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</si>
  <si>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</si>
  <si>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</si>
  <si>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</si>
  <si>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</si>
  <si>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</si>
  <si>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</si>
  <si>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</si>
  <si>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</si>
  <si>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</si>
  <si>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</si>
  <si>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</si>
  <si>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</si>
  <si>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</si>
  <si>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</si>
  <si>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</si>
  <si>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</si>
  <si>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</si>
  <si>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</si>
  <si>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</si>
  <si>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</si>
  <si>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</si>
  <si>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</si>
  <si>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</si>
  <si>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</si>
  <si>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</si>
  <si>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</si>
  <si>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</si>
  <si>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</si>
  <si>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</si>
  <si>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</si>
  <si>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</si>
  <si>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</si>
  <si>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</si>
  <si>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</si>
  <si>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</si>
  <si>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</si>
  <si>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</si>
  <si>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</si>
  <si>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</si>
  <si>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</si>
  <si>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</si>
  <si>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</si>
  <si>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</si>
  <si>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</si>
  <si>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</si>
  <si>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</si>
  <si>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</si>
  <si>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</si>
  <si>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</si>
  <si>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</si>
  <si>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</si>
  <si>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</si>
  <si>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</si>
  <si>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</si>
  <si>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</si>
  <si>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</si>
  <si>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</si>
  <si>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</si>
  <si>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</si>
  <si>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</si>
  <si>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</si>
  <si>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</si>
  <si>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</si>
  <si>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</si>
  <si>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</si>
  <si>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</si>
  <si>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</si>
  <si>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</si>
  <si>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</si>
  <si>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</si>
  <si>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</si>
  <si>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</si>
  <si>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</si>
  <si>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</si>
  <si>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</si>
  <si>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</si>
  <si>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</si>
  <si>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</si>
  <si>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</si>
  <si>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</si>
  <si>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</si>
  <si>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</si>
  <si>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</si>
  <si>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</si>
  <si>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</si>
  <si>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</si>
  <si>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</si>
  <si>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</si>
  <si>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</si>
  <si>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</si>
  <si>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</si>
  <si>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</si>
  <si>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</si>
  <si>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</si>
  <si>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</si>
  <si>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</si>
  <si>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</si>
  <si>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</si>
  <si>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</si>
  <si>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</si>
  <si>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</si>
  <si>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</si>
  <si>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</si>
  <si>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</si>
  <si>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</si>
  <si>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</si>
  <si>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</si>
  <si>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</si>
  <si>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</si>
  <si>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</si>
  <si>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</si>
  <si>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</si>
  <si>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</si>
  <si>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</si>
  <si>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</si>
  <si>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</si>
  <si>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</si>
  <si>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</si>
  <si>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</si>
  <si>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</si>
  <si>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</si>
  <si>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</si>
  <si>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</si>
  <si>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</si>
  <si>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</si>
  <si>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</si>
  <si>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</si>
  <si>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</si>
  <si>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</si>
  <si>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</si>
  <si>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</si>
  <si>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</si>
  <si>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</si>
  <si>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</si>
  <si>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</si>
  <si>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</si>
  <si>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</si>
  <si>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</si>
  <si>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</si>
  <si>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</si>
  <si>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</si>
  <si>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</si>
  <si>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</si>
  <si>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</si>
  <si>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</si>
  <si>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</si>
  <si>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</si>
  <si>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</si>
  <si>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</si>
  <si>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</si>
  <si>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</si>
  <si>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</si>
  <si>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</si>
  <si>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</si>
  <si>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</si>
  <si>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</si>
  <si>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</si>
  <si>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</si>
  <si>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</si>
  <si>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</si>
  <si>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</si>
  <si>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</si>
  <si>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</si>
  <si>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</si>
  <si>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</si>
  <si>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</si>
  <si>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</si>
  <si>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</si>
  <si>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</si>
  <si>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</si>
  <si>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</si>
  <si>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</si>
  <si>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</si>
  <si>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</si>
  <si>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</si>
  <si>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</si>
  <si>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</si>
  <si>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</si>
  <si>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</si>
  <si>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</si>
  <si>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</si>
  <si>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</si>
  <si>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</si>
  <si>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</si>
  <si>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</si>
  <si>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</si>
  <si>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</si>
  <si>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</si>
  <si>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</si>
  <si>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</si>
  <si>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</si>
  <si>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</si>
  <si>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</si>
  <si>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</si>
  <si>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</si>
  <si>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</si>
  <si>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</si>
  <si>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</si>
  <si>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</si>
  <si>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</si>
  <si>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</si>
  <si>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</si>
  <si>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</si>
  <si>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</si>
  <si>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</si>
  <si>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</si>
  <si>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</si>
  <si>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</si>
  <si>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</si>
  <si>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</si>
  <si>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</si>
  <si>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</si>
  <si>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</si>
  <si>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</si>
  <si>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</si>
  <si>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</si>
  <si>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</si>
  <si>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</si>
  <si>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</si>
  <si>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</si>
  <si>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</si>
  <si>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</si>
  <si>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</si>
  <si>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</si>
  <si>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</si>
  <si>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</si>
  <si>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</si>
  <si>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</si>
  <si>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</si>
  <si>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</si>
  <si>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</si>
  <si>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</si>
  <si>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</si>
  <si>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</si>
  <si>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</si>
  <si>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</si>
  <si>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</si>
  <si>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</si>
  <si>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</si>
  <si>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</si>
  <si>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</si>
  <si>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</si>
  <si>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</si>
  <si>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</si>
  <si>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</si>
  <si>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</si>
  <si>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</si>
  <si>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</si>
  <si>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</si>
  <si>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</si>
  <si>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</si>
  <si>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</si>
  <si>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</si>
  <si>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</si>
  <si>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</si>
  <si>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</si>
  <si>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</si>
  <si>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</si>
  <si>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</si>
  <si>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</si>
  <si>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</si>
  <si>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</si>
  <si>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</si>
  <si>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</si>
  <si>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</si>
  <si>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</si>
  <si>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</si>
  <si>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</si>
  <si>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</si>
  <si>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</si>
  <si>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</si>
  <si>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</si>
  <si>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</si>
  <si>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</si>
  <si>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</si>
  <si>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</si>
  <si>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</si>
  <si>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</si>
  <si>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</si>
  <si>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</si>
  <si>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</si>
  <si>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</si>
  <si>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</si>
  <si>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</si>
  <si>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</si>
  <si>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</si>
  <si>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</si>
  <si>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</si>
  <si>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</si>
  <si>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</si>
  <si>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</si>
  <si>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</si>
  <si>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</si>
  <si>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</si>
  <si>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</si>
  <si>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</si>
  <si>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</si>
  <si>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</si>
  <si>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</si>
  <si>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</si>
  <si>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</si>
  <si>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</si>
  <si>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</si>
  <si>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</si>
  <si>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</si>
  <si>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</si>
  <si>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</si>
  <si>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</si>
  <si>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</si>
  <si>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</si>
  <si>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</si>
  <si>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</si>
  <si>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</si>
  <si>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</si>
  <si>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</si>
  <si>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</si>
  <si>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</si>
  <si>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</si>
  <si>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</si>
  <si>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</si>
  <si>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</si>
  <si>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</si>
  <si>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</si>
  <si>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</si>
  <si>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</si>
  <si>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</si>
  <si>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</si>
  <si>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</si>
  <si>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</si>
  <si>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</si>
  <si>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</si>
  <si>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</si>
  <si>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</si>
  <si>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</si>
  <si>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</si>
  <si>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</si>
  <si>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</si>
  <si>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</si>
  <si>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</si>
  <si>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</si>
  <si>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</si>
  <si>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</si>
  <si>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</si>
  <si>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</si>
  <si>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</si>
  <si>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</si>
  <si>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</si>
  <si>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</si>
  <si>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</si>
  <si>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</si>
  <si>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</si>
  <si>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</si>
  <si>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</si>
  <si>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</si>
  <si>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</si>
  <si>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</si>
  <si>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</si>
  <si>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</si>
  <si>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</si>
  <si>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</si>
  <si>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</si>
  <si>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</si>
  <si>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</si>
  <si>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</si>
  <si>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</si>
  <si>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</si>
  <si>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</si>
  <si>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</si>
  <si>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</si>
  <si>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</si>
  <si>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</si>
  <si>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</si>
  <si>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</si>
  <si>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</si>
  <si>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</si>
  <si>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</si>
  <si>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</si>
  <si>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</si>
  <si>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</si>
  <si>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</si>
  <si>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</si>
  <si>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</si>
  <si>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</si>
  <si>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</si>
  <si>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</si>
  <si>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</si>
  <si>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</si>
  <si>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</si>
  <si>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</si>
  <si>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</si>
  <si>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</si>
  <si>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</si>
  <si>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</si>
  <si>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</si>
  <si>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</si>
  <si>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</si>
  <si>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</si>
  <si>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</si>
  <si>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</si>
  <si>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</si>
  <si>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</si>
  <si>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</si>
  <si>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</si>
  <si>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</si>
  <si>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</si>
  <si>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</si>
  <si>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</si>
  <si>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</si>
  <si>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</si>
  <si>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</si>
  <si>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</si>
  <si>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</si>
  <si>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</si>
  <si>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</si>
  <si>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</si>
  <si>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</si>
  <si>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</si>
  <si>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</si>
  <si>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</si>
  <si>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</si>
  <si>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</si>
  <si>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</si>
  <si>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</si>
  <si>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</si>
  <si>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</si>
  <si>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</si>
  <si>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</si>
  <si>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</si>
  <si>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</si>
  <si>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</si>
  <si>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</si>
  <si>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</si>
  <si>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</si>
  <si>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</si>
  <si>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</si>
  <si>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</si>
  <si>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</si>
  <si>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</si>
  <si>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</si>
  <si>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</si>
  <si>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</si>
  <si>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</si>
  <si>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</si>
  <si>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</si>
  <si>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</si>
  <si>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</si>
  <si>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</si>
  <si>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</si>
  <si>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</si>
  <si>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</si>
  <si>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</si>
  <si>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</si>
  <si>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</si>
  <si>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</si>
  <si>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</si>
  <si>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</si>
  <si>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</si>
  <si>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</si>
  <si>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</si>
  <si>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</si>
  <si>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</si>
  <si>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</si>
  <si>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</si>
  <si>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</si>
  <si>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</si>
  <si>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</si>
  <si>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</si>
  <si>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</si>
  <si>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</si>
  <si>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</si>
  <si>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</si>
  <si>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</si>
  <si>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</si>
  <si>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</si>
  <si>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</si>
  <si>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</si>
  <si>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</si>
  <si>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</si>
  <si>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</si>
  <si>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</si>
  <si>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</si>
  <si>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</si>
  <si>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</si>
  <si>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</si>
  <si>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</si>
  <si>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</si>
  <si>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</si>
  <si>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</si>
  <si>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</si>
  <si>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</si>
  <si>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</si>
  <si>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</si>
  <si>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</si>
  <si>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</si>
  <si>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</si>
  <si>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</si>
  <si>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</si>
  <si>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</si>
  <si>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</si>
  <si>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</si>
  <si>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</si>
  <si>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</si>
  <si>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</si>
  <si>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</si>
  <si>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</si>
  <si>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</si>
  <si>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</si>
  <si>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</si>
  <si>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</si>
  <si>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</si>
  <si>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</si>
  <si>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</si>
  <si>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</si>
  <si>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</si>
  <si>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</si>
  <si>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</si>
  <si>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</si>
  <si>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</si>
  <si>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</si>
  <si>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</si>
  <si>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</si>
  <si>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</si>
  <si>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</si>
  <si>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</si>
  <si>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</si>
  <si>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</si>
  <si>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</si>
  <si>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</si>
  <si>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</si>
  <si>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</si>
  <si>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</si>
  <si>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</si>
  <si>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</si>
  <si>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</si>
  <si>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</si>
  <si>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</si>
  <si>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</si>
  <si>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</si>
  <si>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</si>
  <si>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</si>
  <si>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</si>
  <si>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</si>
  <si>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</si>
  <si>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</si>
  <si>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</si>
  <si>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</si>
  <si>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</si>
  <si>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</si>
  <si>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</si>
  <si>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</si>
  <si>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</si>
  <si>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</si>
  <si>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</si>
  <si>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</si>
  <si>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</si>
  <si>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</si>
  <si>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</si>
  <si>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</si>
  <si>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</si>
  <si>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</si>
  <si>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</si>
  <si>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</si>
  <si>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</si>
  <si>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</si>
  <si>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</si>
  <si>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</si>
  <si>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</si>
  <si>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</si>
  <si>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</si>
  <si>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</si>
  <si>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</si>
  <si>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</si>
  <si>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</si>
  <si>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</si>
  <si>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</si>
  <si>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</si>
  <si>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</si>
  <si>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</si>
  <si>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</si>
  <si>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</si>
  <si>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</si>
  <si>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</si>
  <si>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</si>
  <si>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</si>
  <si>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</si>
  <si>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</si>
  <si>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</si>
  <si>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</si>
  <si>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</si>
  <si>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</si>
  <si>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</si>
  <si>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</si>
  <si>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</si>
  <si>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</si>
  <si>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</si>
  <si>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</si>
  <si>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</si>
  <si>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</si>
  <si>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</si>
  <si>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</si>
  <si>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</si>
  <si>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</si>
  <si>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</si>
  <si>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</si>
  <si>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</si>
  <si>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</si>
  <si>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</si>
  <si>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</si>
  <si>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</si>
  <si>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</si>
  <si>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</si>
  <si>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</si>
  <si>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</si>
  <si>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</si>
  <si>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</si>
  <si>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</si>
  <si>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</si>
  <si>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</si>
  <si>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</si>
  <si>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</si>
  <si>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</si>
  <si>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</si>
  <si>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</si>
  <si>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</si>
  <si>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</si>
  <si>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</si>
  <si>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</si>
  <si>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</si>
  <si>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</si>
  <si>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</si>
  <si>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</si>
  <si>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</si>
  <si>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</si>
  <si>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</si>
  <si>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</si>
  <si>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</si>
  <si>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</si>
  <si>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</si>
  <si>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</si>
  <si>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</si>
  <si>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</si>
  <si>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</si>
  <si>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</si>
  <si>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</si>
  <si>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</si>
  <si>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</si>
  <si>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</si>
  <si>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</si>
  <si>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</si>
  <si>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</si>
  <si>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</si>
  <si>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</si>
  <si>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</si>
  <si>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</si>
  <si>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</si>
  <si>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</si>
  <si>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</si>
  <si>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</si>
  <si>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</si>
  <si>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</si>
  <si>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</si>
  <si>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</si>
  <si>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</si>
  <si>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</si>
  <si>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</si>
  <si>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</si>
  <si>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</si>
  <si>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</si>
  <si>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</si>
  <si>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</si>
  <si>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</si>
  <si>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</si>
  <si>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</si>
  <si>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</si>
  <si>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</si>
  <si>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</si>
  <si>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</si>
  <si>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</si>
  <si>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</si>
  <si>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</si>
  <si>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</si>
  <si>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</si>
  <si>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</si>
  <si>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</si>
  <si>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</si>
  <si>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</si>
  <si>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</si>
  <si>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</si>
  <si>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</si>
  <si>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</si>
  <si>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</si>
  <si>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</si>
  <si>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</si>
  <si>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</si>
  <si>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</si>
  <si>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</si>
  <si>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</si>
  <si>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</si>
  <si>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</si>
  <si>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</si>
  <si>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</si>
  <si>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</si>
  <si>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</si>
  <si>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</si>
  <si>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</si>
  <si>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</si>
  <si>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</si>
  <si>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</si>
  <si>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</si>
  <si>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</si>
  <si>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</si>
  <si>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</si>
  <si>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</si>
  <si>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</si>
  <si>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</si>
  <si>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</si>
  <si>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</si>
  <si>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</si>
  <si>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</si>
  <si>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</si>
  <si>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</si>
  <si>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</si>
  <si>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</si>
  <si>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</si>
  <si>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</si>
  <si>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</si>
  <si>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</si>
  <si>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</si>
  <si>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</si>
  <si>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</si>
  <si>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</si>
  <si>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</si>
  <si>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</si>
  <si>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</si>
  <si>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</si>
  <si>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</si>
  <si>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</si>
  <si>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</si>
  <si>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</si>
  <si>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</si>
  <si>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</si>
  <si>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</si>
  <si>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</si>
  <si>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</si>
  <si>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</si>
  <si>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</si>
  <si>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</si>
  <si>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</si>
  <si>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</si>
  <si>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</si>
  <si>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</si>
  <si>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</si>
  <si>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</si>
  <si>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</si>
  <si>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</si>
  <si>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</si>
  <si>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</si>
  <si>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</si>
  <si>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</si>
  <si>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</si>
  <si>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</si>
  <si>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</si>
  <si>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</si>
  <si>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</si>
  <si>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</si>
  <si>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</si>
  <si>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</si>
  <si>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</si>
  <si>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</si>
  <si>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</si>
  <si>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</si>
  <si>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</si>
  <si>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</si>
  <si>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</si>
  <si>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</si>
  <si>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</si>
  <si>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</si>
  <si>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</si>
  <si>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</si>
  <si>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</si>
  <si>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</si>
  <si>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</si>
  <si>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</si>
  <si>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</si>
  <si>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</si>
  <si>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</si>
  <si>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</si>
  <si>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</si>
  <si>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</si>
  <si>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</si>
  <si>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</si>
  <si>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</si>
  <si>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</si>
  <si>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</si>
  <si>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</si>
  <si>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</si>
  <si>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</si>
  <si>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</si>
  <si>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</si>
  <si>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</si>
  <si>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</si>
  <si>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</si>
  <si>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</si>
  <si>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</si>
  <si>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</si>
  <si>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</si>
  <si>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</si>
  <si>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</si>
  <si>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</si>
  <si>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</si>
  <si>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</si>
  <si>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</si>
  <si>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</si>
  <si>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</si>
  <si>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</si>
  <si>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</si>
  <si>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</si>
  <si>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</si>
  <si>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</si>
  <si>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</si>
  <si>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</si>
  <si>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</si>
  <si>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</si>
  <si>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</si>
  <si>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</si>
  <si>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</si>
  <si>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</si>
  <si>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</si>
  <si>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</si>
  <si>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</si>
  <si>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</si>
  <si>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</si>
  <si>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</si>
  <si>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</si>
  <si>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</si>
  <si>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</si>
  <si>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</si>
  <si>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</si>
  <si>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</si>
  <si>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</si>
  <si>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</si>
  <si>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</si>
  <si>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</si>
  <si>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</si>
  <si>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</si>
  <si>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</si>
  <si>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</si>
  <si>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</si>
  <si>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</si>
  <si>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</si>
  <si>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</si>
  <si>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</si>
  <si>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</si>
  <si>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</si>
  <si>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</si>
  <si>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</si>
  <si>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</si>
  <si>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</si>
  <si>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</si>
  <si>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</si>
  <si>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</si>
  <si>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</si>
  <si>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</si>
  <si>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</si>
  <si>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</si>
  <si>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</si>
  <si>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</si>
  <si>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</si>
  <si>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</si>
  <si>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</si>
  <si>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</si>
  <si>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</si>
  <si>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</si>
  <si>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</si>
  <si>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</si>
  <si>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</si>
  <si>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</si>
  <si>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</si>
  <si>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</si>
  <si>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</si>
  <si>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</si>
  <si>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</si>
  <si>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</si>
  <si>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</si>
  <si>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</si>
  <si>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</si>
  <si>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</si>
  <si>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</si>
  <si>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</si>
  <si>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</si>
  <si>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</si>
  <si>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</si>
  <si>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</si>
  <si>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</si>
  <si>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</si>
  <si>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</si>
  <si>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</si>
  <si>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</si>
  <si>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</si>
  <si>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</si>
  <si>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</si>
  <si>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</si>
  <si>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</si>
  <si>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</si>
  <si>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</si>
  <si>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</si>
  <si>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</si>
  <si>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</si>
  <si>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</si>
  <si>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</si>
  <si>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</si>
  <si>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</si>
  <si>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</si>
  <si>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</si>
  <si>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</si>
  <si>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</si>
  <si>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</si>
  <si>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</si>
  <si>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</si>
  <si>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</si>
  <si>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</si>
  <si>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</si>
  <si>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</si>
  <si>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</si>
  <si>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</si>
  <si>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</si>
  <si>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</si>
  <si>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</si>
  <si>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</si>
  <si>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</si>
  <si>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</si>
  <si>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</si>
  <si>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</si>
  <si>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</si>
  <si>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</si>
  <si>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</si>
  <si>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</si>
  <si>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</si>
  <si>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</si>
  <si>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</si>
  <si>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</si>
  <si>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</si>
  <si>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</si>
  <si>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</si>
  <si>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</si>
  <si>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</si>
  <si>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</si>
  <si>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</si>
  <si>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</si>
  <si>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</si>
  <si>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</si>
  <si>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</si>
  <si>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</si>
  <si>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</si>
  <si>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</si>
  <si>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</si>
  <si>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</si>
  <si>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</si>
  <si>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</si>
  <si>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</si>
  <si>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</si>
  <si>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</si>
  <si>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</si>
  <si>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</si>
  <si>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</si>
  <si>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</si>
  <si>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</si>
  <si>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</si>
  <si>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</si>
  <si>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</si>
  <si>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</si>
  <si>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</si>
  <si>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</si>
  <si>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</si>
  <si>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</si>
  <si>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</si>
  <si>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</si>
  <si>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</si>
  <si>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</si>
  <si>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</si>
  <si>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</si>
  <si>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</si>
  <si>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</si>
  <si>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</si>
  <si>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</si>
  <si>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</si>
  <si>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</si>
  <si>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</si>
  <si>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</si>
  <si>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</si>
  <si>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</si>
  <si>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</si>
  <si>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</si>
  <si>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</si>
  <si>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</si>
  <si>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</si>
  <si>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</si>
  <si>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</si>
  <si>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</si>
  <si>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</si>
  <si>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</si>
  <si>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</si>
  <si>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</si>
  <si>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</si>
  <si>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</si>
  <si>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</si>
  <si>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</si>
  <si>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</si>
  <si>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</si>
  <si>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</si>
  <si>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</si>
  <si>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</si>
  <si>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</si>
  <si>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</si>
  <si>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</si>
  <si>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</si>
  <si>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</si>
  <si>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</si>
  <si>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</si>
  <si>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</si>
  <si>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</si>
  <si>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</si>
  <si>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</si>
  <si>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</si>
  <si>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</si>
  <si>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</si>
  <si>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</si>
  <si>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</si>
  <si>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</si>
  <si>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</si>
  <si>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</si>
  <si>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</si>
  <si>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</si>
  <si>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</si>
  <si>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</si>
  <si>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</si>
  <si>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</si>
  <si>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</si>
  <si>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</si>
  <si>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</si>
  <si>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</si>
  <si>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</si>
  <si>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</si>
  <si>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</si>
  <si>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</si>
  <si>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</si>
  <si>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</si>
  <si>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</si>
  <si>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</si>
  <si>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</si>
  <si>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</si>
  <si>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</si>
  <si>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</si>
  <si>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</si>
  <si>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</si>
  <si>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</si>
  <si>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</si>
  <si>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</si>
  <si>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</si>
  <si>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</si>
  <si>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</si>
  <si>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</si>
  <si>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</si>
  <si>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</si>
  <si>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</si>
  <si>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</si>
  <si>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</si>
  <si>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</si>
  <si>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</si>
  <si>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</si>
  <si>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</si>
  <si>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</si>
  <si>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</si>
  <si>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</si>
  <si>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</si>
  <si>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</si>
  <si>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</si>
  <si>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</si>
  <si>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</si>
  <si>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</si>
  <si>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</si>
  <si>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</si>
  <si>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</si>
  <si>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</si>
  <si>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</si>
  <si>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</si>
  <si>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</si>
  <si>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</si>
  <si>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</si>
  <si>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</si>
  <si>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</si>
  <si>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</si>
  <si>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</si>
  <si>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</si>
  <si>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</si>
  <si>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</si>
  <si>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</si>
  <si>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</si>
  <si>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</si>
  <si>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</si>
  <si>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</si>
  <si>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</si>
  <si>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</si>
  <si>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</si>
  <si>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</si>
  <si>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</si>
  <si>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</si>
  <si>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</si>
  <si>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</si>
  <si>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</si>
  <si>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</si>
  <si>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</si>
  <si>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</si>
  <si>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</si>
  <si>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</si>
  <si>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</si>
  <si>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</si>
  <si>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</si>
  <si>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</si>
  <si>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</si>
  <si>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</si>
  <si>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</si>
  <si>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</si>
  <si>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</si>
  <si>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</si>
  <si>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</si>
  <si>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</si>
  <si>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</si>
  <si>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</si>
  <si>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</si>
  <si>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</si>
  <si>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</si>
  <si>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</si>
  <si>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</si>
  <si>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</si>
  <si>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</si>
  <si>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</si>
  <si>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</si>
  <si>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</si>
  <si>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</si>
  <si>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</si>
  <si>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</si>
  <si>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</si>
  <si>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</si>
  <si>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</si>
  <si>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</si>
  <si>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</si>
  <si>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</si>
  <si>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</si>
  <si>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</si>
  <si>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</si>
  <si>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</si>
  <si>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</si>
  <si>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</si>
  <si>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</si>
  <si>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</si>
  <si>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</si>
  <si>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</si>
  <si>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</si>
  <si>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</si>
  <si>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</si>
  <si>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</si>
  <si>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</si>
  <si>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</si>
  <si>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</si>
  <si>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</si>
  <si>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</si>
  <si>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</si>
  <si>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</si>
  <si>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</si>
  <si>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</si>
  <si>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</si>
  <si>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</si>
  <si>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</si>
  <si>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</si>
  <si>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</si>
  <si>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</si>
  <si>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</si>
  <si>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</si>
  <si>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</si>
  <si>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</si>
  <si>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</si>
  <si>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</si>
  <si>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</si>
  <si>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</si>
  <si>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</si>
  <si>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</si>
  <si>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</si>
  <si>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</si>
  <si>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</si>
  <si>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</si>
  <si>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</si>
  <si>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</si>
  <si>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</si>
  <si>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</si>
  <si>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</si>
  <si>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</si>
  <si>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</si>
  <si>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</si>
  <si>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</si>
  <si>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</si>
  <si>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</si>
  <si>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</si>
  <si>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</si>
  <si>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</si>
  <si>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</si>
  <si>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</si>
  <si>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</si>
  <si>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</si>
  <si>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</si>
  <si>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</si>
  <si>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</si>
  <si>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</si>
  <si>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</si>
  <si>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</si>
  <si>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</si>
  <si>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</si>
  <si>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</si>
  <si>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</si>
  <si>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</si>
  <si>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</si>
  <si>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</si>
  <si>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</si>
  <si>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</si>
  <si>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</si>
  <si>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</si>
  <si>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</si>
  <si>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</si>
  <si>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</si>
  <si>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</si>
  <si>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</si>
  <si>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</si>
  <si>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</si>
  <si>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</si>
  <si>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</si>
  <si>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</si>
  <si>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</si>
  <si>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</si>
  <si>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</si>
  <si>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</si>
  <si>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</si>
  <si>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</si>
  <si>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</si>
  <si>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</si>
  <si>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</si>
  <si>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</si>
  <si>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</si>
  <si>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</si>
  <si>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</si>
  <si>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</si>
  <si>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</si>
  <si>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</si>
  <si>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</si>
  <si>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</si>
  <si>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</si>
  <si>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</si>
  <si>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</si>
  <si>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</si>
  <si>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</si>
  <si>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</si>
  <si>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</si>
  <si>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</si>
  <si>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</si>
  <si>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</si>
  <si>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</si>
  <si>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</si>
  <si>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</si>
  <si>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</si>
  <si>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</si>
  <si>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</si>
  <si>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</si>
  <si>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</si>
  <si>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</si>
  <si>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</si>
  <si>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</si>
  <si>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</si>
  <si>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</si>
  <si>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</si>
  <si>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</si>
  <si>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</si>
  <si>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</si>
  <si>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</si>
  <si>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</si>
  <si>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</si>
  <si>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</si>
  <si>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</si>
  <si>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</si>
  <si>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</si>
  <si>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</si>
  <si>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</si>
  <si>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</si>
  <si>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</si>
  <si>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</si>
  <si>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</si>
  <si>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</si>
  <si>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</si>
  <si>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</si>
  <si>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</si>
  <si>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</si>
  <si>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</si>
  <si>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</si>
  <si>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</si>
  <si>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</si>
  <si>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</si>
  <si>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</si>
  <si>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</si>
  <si>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</si>
  <si>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</si>
  <si>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</si>
  <si>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</si>
  <si>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</si>
  <si>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</si>
  <si>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</si>
  <si>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</si>
  <si>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</si>
  <si>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</si>
  <si>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</si>
  <si>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</si>
  <si>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</si>
  <si>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</si>
  <si>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</si>
  <si>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</si>
  <si>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</si>
  <si>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</si>
  <si>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</si>
  <si>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</si>
  <si>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</si>
  <si>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</si>
  <si>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</si>
  <si>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</si>
  <si>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</si>
  <si>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</si>
  <si>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</si>
  <si>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</si>
  <si>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</si>
  <si>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</si>
  <si>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</si>
  <si>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</si>
  <si>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</si>
  <si>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</si>
  <si>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</si>
  <si>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</si>
  <si>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</si>
  <si>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</si>
  <si>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</si>
  <si>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</si>
  <si>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</si>
  <si>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</si>
  <si>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</si>
  <si>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</si>
  <si>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</si>
  <si>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</si>
  <si>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</si>
  <si>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</si>
  <si>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</si>
  <si>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</si>
  <si>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</si>
  <si>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</si>
  <si>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</si>
  <si>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</si>
  <si>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</si>
  <si>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</si>
  <si>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</si>
  <si>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</si>
  <si>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</si>
  <si>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</si>
  <si>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</si>
  <si>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</si>
  <si>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</si>
  <si>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</si>
  <si>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</si>
  <si>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</si>
  <si>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</si>
  <si>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</si>
  <si>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</si>
  <si>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</si>
  <si>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</si>
  <si>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</si>
  <si>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</si>
  <si>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</si>
  <si>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</si>
  <si>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</si>
  <si>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</si>
  <si>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</si>
  <si>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</si>
  <si>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</si>
  <si>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</si>
  <si>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</si>
  <si>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</si>
  <si>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</si>
  <si>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</si>
  <si>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</si>
  <si>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</si>
  <si>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</si>
  <si>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</si>
  <si>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</si>
  <si>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</si>
  <si>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</si>
  <si>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</si>
  <si>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</si>
  <si>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</si>
  <si>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</si>
  <si>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</si>
  <si>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</si>
  <si>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</si>
  <si>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</si>
  <si>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</si>
  <si>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</si>
  <si>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</si>
  <si>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</si>
  <si>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</si>
  <si>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</si>
  <si>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</si>
  <si>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</si>
  <si>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</si>
  <si>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</si>
  <si>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</si>
  <si>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</si>
  <si>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</si>
  <si>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</si>
  <si>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</si>
  <si>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</si>
  <si>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</si>
  <si>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</si>
  <si>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</si>
  <si>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</si>
  <si>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</si>
  <si>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</si>
  <si>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</si>
  <si>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</si>
  <si>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</si>
  <si>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</si>
  <si>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</si>
  <si>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</si>
  <si>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</si>
  <si>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</si>
  <si>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</si>
  <si>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</si>
  <si>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</si>
  <si>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</si>
  <si>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</si>
  <si>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</si>
  <si>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</si>
  <si>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</si>
  <si>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</si>
  <si>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</si>
  <si>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</si>
  <si>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</si>
  <si>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</si>
  <si>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</si>
  <si>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</si>
  <si>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</si>
  <si>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</si>
  <si>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</si>
  <si>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</si>
  <si>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</si>
  <si>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</si>
  <si>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</si>
  <si>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</si>
  <si>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</si>
  <si>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</si>
  <si>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</si>
  <si>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</si>
  <si>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</si>
  <si>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</si>
  <si>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</si>
  <si>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</si>
  <si>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</si>
  <si>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</si>
  <si>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</si>
  <si>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</si>
  <si>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</si>
  <si>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</si>
  <si>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</si>
  <si>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</si>
  <si>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</si>
  <si>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</si>
  <si>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</si>
  <si>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</si>
  <si>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</si>
  <si>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</si>
  <si>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</si>
  <si>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</si>
  <si>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</si>
  <si>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</si>
  <si>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</si>
  <si>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</si>
  <si>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</si>
  <si>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</si>
  <si>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</si>
  <si>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</si>
  <si>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</si>
  <si>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</si>
  <si>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</si>
  <si>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</si>
  <si>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</si>
  <si>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</si>
  <si>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</si>
  <si>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</si>
  <si>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</si>
  <si>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</si>
  <si>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</si>
  <si>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</si>
  <si>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</si>
  <si>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</si>
  <si>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</si>
  <si>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</si>
  <si>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</si>
  <si>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</si>
  <si>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</si>
  <si>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</si>
  <si>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</si>
  <si>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</si>
  <si>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</si>
  <si>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</si>
  <si>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</si>
  <si>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</si>
  <si>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</si>
  <si>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</si>
  <si>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</si>
  <si>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</si>
  <si>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</si>
  <si>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</si>
  <si>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</si>
  <si>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</si>
  <si>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</si>
  <si>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</si>
  <si>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</si>
  <si>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</si>
  <si>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</si>
  <si>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</si>
  <si>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</si>
  <si>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</si>
  <si>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</si>
  <si>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</si>
  <si>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</si>
  <si>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</si>
  <si>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</si>
  <si>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</si>
  <si>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</si>
  <si>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</si>
  <si>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</si>
  <si>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</si>
  <si>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</si>
  <si>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</si>
  <si>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</si>
  <si>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</si>
  <si>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</si>
  <si>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</si>
  <si>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</si>
  <si>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</si>
  <si>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</si>
  <si>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</si>
  <si>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</si>
  <si>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</si>
  <si>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</si>
  <si>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</si>
  <si>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</si>
  <si>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</si>
  <si>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</si>
  <si>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</si>
  <si>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</si>
  <si>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</si>
  <si>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</si>
  <si>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</si>
  <si>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</si>
  <si>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</si>
  <si>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</si>
  <si>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</si>
  <si>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</si>
  <si>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</si>
  <si>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</si>
  <si>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</si>
  <si>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</si>
  <si>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</si>
  <si>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</si>
  <si>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</si>
  <si>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</si>
  <si>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</si>
  <si>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</si>
  <si>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</si>
  <si>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</si>
  <si>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</si>
  <si>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</si>
  <si>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</si>
  <si>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</si>
  <si>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</si>
  <si>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</si>
  <si>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</si>
  <si>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</si>
  <si>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</si>
  <si>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</si>
  <si>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</si>
  <si>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</si>
  <si>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</si>
  <si>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</si>
  <si>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</si>
  <si>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</si>
  <si>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</si>
  <si>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</si>
  <si>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</si>
  <si>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</si>
  <si>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</si>
  <si>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</si>
  <si>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</si>
  <si>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</si>
  <si>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</si>
  <si>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</si>
  <si>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</si>
  <si>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</si>
  <si>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</si>
  <si>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</si>
  <si>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</si>
  <si>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</si>
  <si>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</si>
  <si>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</si>
  <si>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</si>
  <si>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</si>
  <si>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</si>
  <si>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</si>
  <si>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</si>
  <si>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</si>
  <si>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</si>
  <si>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</si>
  <si>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</si>
  <si>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</si>
  <si>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</si>
  <si>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</si>
  <si>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</si>
  <si>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</si>
  <si>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</si>
  <si>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</si>
  <si>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</si>
  <si>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</si>
  <si>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</si>
  <si>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</si>
  <si>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</si>
  <si>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</si>
  <si>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</si>
  <si>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</si>
  <si>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</si>
  <si>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</si>
  <si>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</si>
  <si>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</si>
  <si>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</si>
  <si>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</si>
  <si>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</si>
  <si>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</si>
  <si>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</si>
  <si>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</si>
  <si>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</si>
  <si>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</si>
  <si>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</si>
  <si>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</si>
  <si>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</si>
  <si>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</si>
  <si>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</si>
  <si>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</si>
  <si>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</si>
  <si>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</si>
  <si>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</si>
  <si>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</si>
  <si>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</si>
  <si>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</si>
  <si>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</si>
  <si>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</si>
  <si>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</si>
  <si>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</si>
  <si>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</si>
  <si>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</si>
  <si>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</si>
  <si>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</si>
  <si>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</si>
  <si>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</si>
  <si>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</si>
  <si>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</si>
  <si>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</si>
  <si>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</si>
  <si>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</si>
  <si>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</si>
  <si>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</si>
  <si>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</si>
  <si>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</si>
  <si>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</si>
  <si>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</si>
  <si>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</si>
  <si>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</si>
  <si>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</si>
  <si>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</si>
  <si>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</si>
  <si>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</si>
  <si>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</si>
  <si>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</si>
  <si>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</si>
  <si>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</si>
  <si>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</si>
  <si>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</si>
  <si>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</si>
  <si>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</si>
  <si>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</si>
  <si>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</si>
  <si>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</si>
  <si>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</si>
  <si>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</si>
  <si>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</si>
  <si>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</si>
  <si>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</si>
  <si>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</si>
  <si>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</si>
  <si>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</si>
  <si>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</si>
  <si>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</si>
  <si>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</si>
  <si>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</si>
  <si>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</si>
  <si>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</si>
  <si>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</si>
  <si>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</si>
  <si>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</si>
  <si>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</si>
  <si>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</si>
  <si>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</si>
  <si>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</si>
  <si>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</si>
  <si>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</si>
  <si>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</si>
  <si>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</si>
  <si>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</si>
  <si>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</si>
  <si>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</si>
  <si>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</si>
  <si>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</si>
  <si>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</si>
  <si>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</si>
  <si>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</si>
  <si>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</si>
  <si>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</si>
  <si>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</si>
  <si>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</si>
  <si>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</si>
  <si>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</si>
  <si>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</si>
  <si>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</si>
  <si>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</si>
  <si>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</si>
  <si>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</si>
  <si>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</si>
  <si>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</si>
  <si>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</si>
  <si>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</si>
  <si>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</si>
  <si>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</si>
  <si>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</si>
  <si>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</si>
  <si>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</si>
  <si>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</si>
  <si>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</si>
  <si>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</si>
  <si>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</si>
  <si>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</si>
  <si>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</si>
  <si>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</si>
  <si>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</si>
  <si>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</si>
  <si>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</si>
  <si>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</si>
  <si>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</si>
  <si>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</si>
  <si>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</si>
  <si>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</si>
  <si>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</si>
  <si>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</si>
  <si>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</si>
  <si>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</si>
  <si>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</si>
  <si>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</si>
  <si>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</si>
  <si>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</si>
  <si>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</si>
  <si>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</si>
  <si>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</si>
  <si>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</si>
  <si>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</si>
  <si>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</si>
  <si>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</si>
  <si>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</si>
  <si>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</si>
  <si>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</si>
  <si>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</si>
  <si>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</si>
  <si>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</si>
  <si>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</si>
  <si>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</si>
  <si>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</si>
  <si>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</si>
  <si>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</si>
  <si>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</si>
  <si>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</si>
  <si>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</si>
  <si>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</si>
  <si>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</si>
  <si>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</si>
  <si>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</si>
  <si>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</si>
  <si>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</si>
  <si>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</si>
  <si>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</si>
  <si>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</si>
  <si>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</si>
  <si>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</si>
  <si>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</si>
  <si>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</si>
  <si>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</si>
  <si>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</si>
  <si>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</si>
  <si>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</si>
  <si>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</si>
  <si>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</si>
  <si>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</si>
  <si>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</si>
  <si>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</si>
  <si>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</si>
  <si>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</si>
  <si>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</si>
  <si>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</si>
  <si>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</si>
  <si>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</si>
  <si>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</si>
  <si>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</si>
  <si>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</si>
  <si>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</si>
  <si>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</si>
  <si>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</si>
  <si>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</si>
  <si>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</si>
  <si>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</si>
  <si>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</si>
  <si>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</si>
  <si>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</si>
  <si>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</si>
  <si>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</si>
  <si>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</si>
  <si>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</si>
  <si>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</si>
  <si>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</si>
  <si>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</si>
  <si>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</si>
  <si>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</si>
  <si>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</si>
  <si>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</si>
  <si>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</si>
  <si>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</si>
  <si>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</si>
  <si>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</si>
  <si>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</si>
  <si>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</si>
  <si>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</si>
  <si>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</si>
  <si>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</si>
  <si>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</si>
  <si>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</si>
  <si>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</si>
  <si>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</si>
  <si>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</si>
  <si>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</si>
  <si>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</si>
  <si>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</si>
  <si>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</si>
  <si>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</si>
  <si>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</si>
  <si>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</si>
  <si>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</si>
  <si>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</si>
  <si>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</si>
  <si>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</si>
  <si>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</si>
  <si>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</si>
  <si>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</si>
  <si>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</si>
  <si>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</si>
  <si>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</si>
  <si>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</si>
  <si>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</si>
  <si>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</si>
  <si>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</si>
  <si>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</si>
  <si>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</si>
  <si>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</si>
  <si>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</si>
  <si>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</si>
  <si>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</si>
  <si>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</si>
  <si>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</si>
  <si>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</si>
  <si>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</si>
  <si>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</si>
  <si>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</si>
  <si>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</si>
  <si>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</si>
  <si>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</si>
  <si>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</si>
  <si>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</si>
  <si>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</si>
  <si>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</si>
  <si>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</si>
  <si>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</si>
  <si>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</si>
  <si>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</si>
  <si>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</si>
  <si>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</si>
  <si>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</si>
  <si>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</si>
  <si>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</si>
  <si>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</si>
  <si>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</si>
  <si>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</si>
  <si>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</si>
  <si>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</si>
  <si>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</si>
  <si>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</si>
  <si>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</si>
  <si>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</si>
  <si>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</si>
  <si>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</si>
  <si>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</si>
  <si>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</si>
  <si>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</si>
  <si>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</si>
  <si>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</si>
  <si>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</si>
  <si>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</si>
  <si>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</si>
  <si>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</si>
  <si>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</si>
  <si>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</si>
  <si>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</si>
  <si>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</si>
  <si>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</si>
  <si>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</si>
  <si>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</si>
  <si>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</si>
  <si>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</si>
  <si>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</si>
  <si>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</si>
  <si>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</si>
  <si>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</si>
  <si>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</si>
  <si>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</si>
  <si>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</si>
  <si>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</si>
  <si>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</si>
  <si>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</si>
  <si>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</si>
  <si>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</si>
  <si>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</si>
  <si>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</si>
  <si>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</si>
  <si>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</si>
  <si>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</si>
  <si>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</si>
  <si>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</si>
  <si>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</si>
  <si>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</si>
  <si>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</si>
  <si>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</si>
  <si>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</si>
  <si>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</si>
  <si>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</si>
  <si>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</si>
  <si>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</si>
  <si>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</si>
  <si>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</si>
  <si>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</si>
  <si>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</si>
  <si>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</si>
  <si>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</si>
  <si>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</si>
  <si>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</si>
  <si>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</si>
  <si>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</si>
  <si>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</si>
  <si>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</si>
  <si>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</si>
  <si>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</si>
  <si>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</si>
  <si>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</si>
  <si>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</si>
  <si>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</si>
  <si>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</si>
  <si>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</si>
  <si>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</si>
  <si>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</si>
  <si>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</si>
  <si>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</si>
  <si>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</si>
  <si>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</si>
  <si>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</si>
  <si>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</si>
  <si>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</si>
  <si>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</si>
  <si>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</si>
  <si>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</si>
  <si>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</si>
  <si>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</si>
  <si>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</si>
  <si>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</si>
  <si>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</si>
  <si>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</si>
  <si>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</si>
  <si>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</si>
  <si>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</si>
  <si>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</si>
  <si>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</si>
  <si>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</si>
  <si>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</si>
  <si>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</si>
  <si>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</si>
  <si>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</si>
  <si>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</si>
  <si>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</si>
  <si>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</si>
  <si>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</si>
  <si>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</si>
  <si>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</si>
  <si>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</si>
  <si>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</si>
  <si>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</si>
  <si>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</si>
  <si>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</si>
  <si>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</si>
  <si>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</si>
  <si>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</si>
  <si>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</si>
  <si>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</si>
  <si>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</si>
  <si>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</si>
  <si>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</si>
  <si>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</si>
  <si>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</si>
  <si>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</si>
  <si>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</si>
  <si>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</si>
  <si>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</si>
  <si>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</si>
  <si>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</si>
  <si>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</si>
  <si>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</si>
  <si>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</si>
  <si>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</si>
  <si>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</si>
  <si>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</si>
  <si>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</si>
  <si>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</si>
  <si>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</si>
  <si>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</si>
  <si>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</si>
  <si>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</si>
  <si>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</si>
  <si>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</si>
  <si>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</si>
  <si>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</si>
  <si>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</si>
  <si>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</si>
  <si>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</si>
  <si>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</si>
  <si>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</si>
  <si>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</si>
  <si>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</si>
  <si>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</si>
  <si>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</si>
  <si>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</si>
  <si>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</si>
  <si>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</si>
  <si>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</si>
  <si>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</si>
  <si>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</si>
  <si>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</si>
  <si>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</si>
  <si>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</si>
  <si>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</si>
  <si>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</si>
  <si>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</si>
  <si>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</si>
  <si>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</si>
  <si>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</si>
  <si>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</si>
  <si>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</si>
  <si>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</si>
  <si>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</si>
  <si>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</si>
  <si>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</si>
  <si>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</si>
  <si>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</si>
  <si>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</si>
  <si>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</si>
  <si>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</si>
  <si>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</si>
  <si>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</si>
  <si>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</si>
  <si>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</si>
  <si>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</si>
  <si>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</si>
  <si>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</si>
  <si>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</si>
  <si>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</si>
  <si>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</si>
  <si>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</si>
  <si>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</si>
  <si>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</si>
  <si>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</si>
  <si>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</si>
  <si>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</si>
  <si>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</si>
  <si>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</si>
  <si>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</si>
  <si>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</si>
  <si>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</si>
  <si>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</si>
  <si>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</si>
  <si>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</si>
  <si>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</si>
  <si>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</si>
  <si>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</si>
  <si>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</si>
  <si>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</si>
  <si>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</si>
  <si>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</si>
  <si>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</si>
  <si>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</si>
  <si>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</si>
  <si>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</si>
  <si>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</si>
  <si>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</si>
  <si>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</si>
  <si>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</si>
  <si>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</si>
  <si>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</si>
  <si>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</si>
  <si>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</si>
  <si>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</si>
  <si>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</si>
  <si>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</si>
  <si>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</si>
  <si>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</si>
  <si>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</si>
  <si>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</si>
  <si>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</si>
  <si>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</si>
  <si>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</si>
  <si>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</si>
  <si>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</si>
  <si>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</si>
  <si>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</si>
  <si>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</si>
  <si>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</si>
  <si>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</si>
  <si>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</si>
  <si>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</si>
  <si>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</si>
  <si>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</si>
  <si>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</si>
  <si>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</si>
  <si>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</si>
  <si>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</si>
  <si>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</si>
  <si>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</si>
  <si>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</si>
  <si>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</si>
  <si>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</si>
  <si>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</si>
  <si>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</si>
  <si>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</si>
  <si>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</si>
  <si>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</si>
  <si>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</si>
  <si>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</si>
  <si>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</si>
  <si>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</si>
  <si>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</si>
  <si>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</si>
  <si>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</si>
  <si>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</si>
  <si>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</si>
  <si>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</si>
  <si>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</si>
  <si>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</si>
  <si>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</si>
  <si>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</si>
  <si>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</si>
  <si>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</si>
  <si>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</si>
  <si>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</si>
  <si>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</si>
  <si>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</si>
  <si>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</si>
  <si>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</si>
  <si>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</si>
  <si>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</si>
  <si>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</si>
  <si>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</si>
  <si>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</si>
  <si>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</si>
  <si>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</si>
  <si>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</si>
  <si>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</si>
  <si>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</si>
  <si>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</si>
  <si>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</si>
  <si>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</si>
  <si>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</si>
  <si>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</si>
  <si>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</si>
  <si>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</si>
  <si>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</si>
  <si>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</si>
  <si>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</si>
  <si>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</si>
  <si>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</si>
  <si>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</si>
  <si>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</si>
  <si>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</si>
  <si>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</si>
  <si>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</si>
  <si>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</si>
  <si>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</si>
  <si>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</si>
  <si>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</si>
  <si>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</si>
  <si>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</si>
  <si>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</si>
  <si>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</si>
  <si>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</si>
  <si>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</si>
  <si>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</si>
  <si>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</si>
  <si>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</si>
  <si>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</si>
  <si>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</si>
  <si>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</si>
  <si>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</si>
  <si>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</si>
  <si>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</si>
  <si>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</si>
  <si>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</si>
  <si>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</si>
  <si>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</si>
  <si>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</si>
  <si>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</si>
  <si>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</si>
  <si>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</si>
  <si>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</si>
  <si>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</si>
  <si>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</si>
  <si>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</si>
  <si>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</si>
  <si>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</si>
  <si>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</si>
  <si>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</si>
  <si>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</si>
  <si>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</si>
  <si>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</si>
  <si>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</si>
  <si>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</si>
  <si>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</si>
  <si>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</si>
  <si>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</si>
  <si>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</si>
  <si>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</si>
  <si>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</si>
  <si>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</si>
  <si>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</si>
  <si>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</si>
  <si>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</si>
  <si>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</si>
  <si>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</si>
  <si>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</si>
  <si>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</si>
  <si>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</si>
  <si>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</si>
  <si>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</si>
  <si>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</si>
  <si>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</si>
  <si>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</si>
  <si>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</si>
  <si>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</si>
  <si>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</si>
  <si>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</si>
  <si>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</si>
  <si>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</si>
  <si>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</si>
  <si>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</si>
  <si>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</si>
  <si>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</si>
  <si>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</si>
  <si>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</si>
  <si>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</si>
  <si>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</si>
  <si>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</si>
  <si>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</si>
  <si>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</si>
  <si>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</si>
  <si>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</si>
  <si>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</si>
  <si>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</si>
  <si>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</si>
  <si>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</si>
  <si>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</si>
  <si>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</si>
  <si>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</si>
  <si>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</si>
  <si>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</si>
  <si>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</si>
  <si>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</si>
  <si>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</si>
  <si>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</si>
  <si>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</si>
  <si>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</si>
  <si>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</si>
  <si>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</si>
  <si>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</si>
  <si>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</si>
  <si>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</si>
  <si>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</si>
  <si>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</si>
  <si>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</si>
  <si>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</si>
  <si>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</si>
  <si>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</si>
  <si>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</si>
  <si>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</si>
  <si>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</si>
  <si>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</si>
  <si>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</si>
  <si>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</si>
  <si>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</si>
  <si>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</si>
  <si>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</si>
  <si>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</si>
  <si>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</si>
  <si>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</si>
  <si>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</si>
  <si>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</si>
  <si>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</si>
  <si>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</si>
  <si>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</si>
  <si>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</si>
  <si>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</si>
  <si>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</si>
  <si>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</si>
  <si>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</si>
  <si>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</si>
  <si>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</si>
  <si>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</si>
  <si>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</si>
  <si>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</si>
  <si>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</si>
  <si>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</si>
  <si>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</si>
  <si>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</si>
  <si>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</si>
  <si>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</si>
  <si>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</si>
  <si>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</si>
  <si>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</si>
  <si>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</si>
  <si>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</si>
  <si>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</si>
  <si>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</si>
  <si>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</si>
  <si>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</si>
  <si>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</si>
  <si>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</si>
  <si>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</si>
  <si>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</si>
  <si>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</si>
  <si>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</si>
  <si>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</si>
  <si>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</si>
  <si>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</si>
  <si>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</si>
  <si>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</si>
  <si>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</si>
  <si>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</si>
  <si>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</si>
  <si>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</si>
  <si>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</si>
  <si>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</si>
  <si>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</si>
  <si>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</si>
  <si>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</si>
  <si>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</si>
  <si>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</si>
  <si>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</si>
  <si>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</si>
  <si>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</si>
  <si>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</si>
  <si>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</si>
  <si>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</si>
  <si>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</si>
  <si>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</si>
  <si>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</si>
  <si>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</si>
  <si>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</si>
  <si>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</si>
  <si>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</si>
  <si>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</si>
  <si>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</si>
  <si>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</si>
  <si>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</si>
  <si>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</si>
  <si>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</si>
  <si>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</si>
  <si>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</si>
  <si>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</si>
  <si>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</si>
  <si>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</si>
  <si>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</si>
  <si>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</si>
  <si>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</si>
  <si>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</si>
  <si>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</si>
  <si>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</si>
  <si>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</si>
  <si>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</si>
  <si>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</si>
  <si>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</si>
  <si>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</si>
  <si>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</si>
  <si>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</si>
  <si>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</si>
  <si>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</si>
  <si>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</si>
  <si>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</si>
  <si>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</si>
  <si>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</si>
  <si>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</si>
  <si>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</si>
  <si>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</si>
  <si>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</si>
  <si>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</si>
  <si>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</si>
  <si>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</si>
  <si>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</si>
  <si>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</si>
  <si>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</si>
  <si>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</si>
  <si>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</si>
  <si>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</si>
  <si>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</si>
  <si>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</si>
  <si>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</si>
  <si>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</si>
  <si>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</si>
  <si>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</si>
  <si>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</si>
  <si>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</si>
  <si>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</si>
  <si>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</si>
  <si>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</si>
  <si>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</si>
  <si>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</si>
  <si>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</si>
  <si>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</si>
  <si>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</si>
  <si>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</si>
  <si>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</si>
  <si>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</si>
  <si>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</si>
  <si>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</si>
  <si>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</si>
  <si>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</si>
  <si>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</si>
  <si>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</si>
  <si>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</si>
  <si>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</si>
  <si>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</si>
  <si>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</si>
  <si>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</si>
  <si>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</si>
  <si>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</si>
  <si>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</si>
  <si>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</si>
  <si>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</si>
  <si>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</si>
  <si>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</si>
  <si>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</si>
  <si>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</si>
  <si>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</si>
  <si>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</si>
  <si>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</si>
  <si>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</si>
  <si>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</si>
  <si>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</si>
  <si>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</si>
  <si>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</si>
  <si>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</si>
  <si>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</si>
  <si>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</si>
  <si>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</si>
  <si>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</si>
  <si>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</si>
  <si>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</si>
  <si>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</si>
  <si>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</si>
  <si>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</si>
  <si>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</si>
  <si>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</si>
  <si>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</si>
  <si>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</si>
  <si>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</si>
  <si>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</si>
  <si>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</si>
  <si>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</si>
  <si>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</si>
  <si>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</si>
  <si>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</si>
  <si>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</si>
  <si>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</si>
  <si>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</si>
  <si>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</si>
  <si>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</si>
  <si>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</si>
  <si>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</si>
  <si>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</si>
  <si>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</si>
  <si>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</si>
  <si>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</si>
  <si>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</si>
  <si>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</si>
  <si>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</si>
  <si>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</si>
  <si>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</si>
  <si>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</si>
  <si>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</si>
  <si>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</si>
  <si>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</si>
  <si>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</si>
  <si>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</si>
  <si>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</si>
  <si>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</si>
  <si>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</si>
  <si>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</si>
  <si>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</si>
  <si>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</si>
  <si>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</si>
  <si>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</si>
  <si>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</si>
  <si>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</si>
  <si>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</si>
  <si>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</si>
  <si>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</si>
  <si>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</si>
  <si>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</si>
  <si>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</si>
  <si>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</si>
  <si>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</si>
  <si>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</si>
  <si>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</si>
  <si>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</si>
  <si>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</si>
  <si>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</si>
  <si>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</si>
  <si>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</si>
  <si>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</si>
  <si>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</si>
  <si>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</si>
  <si>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</si>
  <si>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</si>
  <si>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</si>
  <si>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</si>
  <si>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</si>
  <si>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</si>
  <si>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</si>
  <si>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</si>
  <si>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</si>
  <si>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</si>
  <si>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</si>
  <si>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</si>
  <si>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</si>
  <si>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</si>
  <si>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</si>
  <si>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</si>
  <si>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</si>
  <si>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</si>
  <si>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</si>
  <si>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</si>
  <si>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</si>
  <si>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</si>
  <si>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</si>
  <si>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</si>
  <si>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</si>
  <si>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</si>
  <si>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</si>
  <si>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</si>
  <si>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</si>
  <si>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</si>
  <si>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</si>
  <si>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</si>
  <si>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</si>
  <si>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</si>
  <si>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</si>
  <si>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</si>
  <si>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</si>
  <si>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</si>
  <si>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</si>
  <si>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</si>
  <si>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</si>
  <si>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</si>
  <si>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</si>
  <si>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</si>
  <si>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</si>
  <si>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</si>
  <si>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</si>
  <si>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</si>
  <si>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</si>
  <si>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</si>
  <si>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</si>
  <si>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</si>
  <si>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</si>
  <si>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</si>
  <si>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</si>
  <si>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</si>
  <si>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</si>
  <si>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</si>
  <si>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</si>
  <si>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</si>
  <si>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</si>
  <si>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</si>
  <si>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</si>
  <si>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</si>
  <si>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</si>
  <si>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</si>
  <si>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</si>
  <si>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</si>
  <si>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</si>
  <si>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</si>
  <si>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</si>
  <si>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</si>
  <si>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</si>
  <si>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</si>
  <si>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</si>
  <si>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</si>
  <si>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</si>
  <si>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</si>
  <si>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</si>
  <si>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</si>
  <si>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</si>
  <si>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</si>
  <si>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</si>
  <si>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</si>
  <si>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</si>
  <si>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</si>
  <si>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</si>
  <si>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</si>
  <si>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</si>
  <si>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</si>
  <si>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</si>
  <si>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</si>
  <si>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</si>
  <si>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</si>
  <si>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</si>
  <si>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</si>
  <si>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</si>
  <si>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</si>
  <si>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</si>
  <si>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</si>
  <si>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</si>
  <si>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</si>
  <si>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</si>
  <si>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</si>
  <si>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</si>
  <si>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</si>
  <si>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</si>
  <si>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</si>
  <si>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</si>
  <si>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</si>
  <si>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</si>
  <si>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</si>
  <si>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</si>
  <si>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</si>
  <si>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</si>
  <si>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</si>
  <si>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</si>
  <si>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</si>
  <si>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</si>
  <si>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</si>
  <si>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</si>
  <si>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</si>
  <si>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</si>
  <si>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</si>
  <si>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</si>
  <si>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</si>
  <si>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</si>
  <si>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</si>
  <si>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</si>
  <si>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</si>
  <si>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</si>
  <si>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</si>
  <si>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</si>
  <si>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</si>
  <si>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</si>
  <si>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</si>
  <si>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</si>
  <si>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</si>
  <si>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</si>
  <si>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</si>
  <si>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</si>
  <si>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</si>
  <si>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</si>
  <si>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</si>
  <si>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</si>
  <si>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</si>
  <si>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</si>
  <si>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</si>
  <si>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</si>
  <si>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</si>
  <si>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</si>
  <si>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</si>
  <si>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</si>
  <si>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</si>
  <si>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</si>
  <si>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</si>
  <si>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</si>
  <si>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</si>
  <si>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</si>
  <si>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</si>
  <si>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</si>
  <si>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</si>
  <si>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</si>
  <si>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</si>
  <si>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</si>
  <si>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</si>
  <si>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</si>
  <si>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</si>
  <si>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</si>
  <si>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</si>
  <si>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</si>
  <si>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</si>
  <si>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</si>
  <si>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</si>
  <si>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</si>
  <si>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</si>
  <si>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</si>
  <si>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</si>
  <si>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</si>
  <si>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</si>
  <si>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</si>
  <si>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</si>
  <si>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</si>
  <si>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</si>
  <si>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</si>
  <si>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</si>
  <si>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</si>
  <si>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</si>
  <si>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</si>
  <si>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</si>
  <si>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</si>
  <si>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</si>
  <si>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</si>
  <si>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</si>
  <si>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</si>
  <si>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</si>
  <si>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</si>
  <si>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</si>
  <si>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</si>
  <si>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</si>
  <si>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</si>
  <si>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</si>
  <si>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</si>
  <si>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</si>
  <si>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</si>
  <si>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</si>
  <si>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</si>
  <si>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</si>
  <si>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</si>
  <si>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</si>
  <si>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</si>
  <si>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</si>
  <si>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</si>
  <si>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</si>
  <si>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</si>
  <si>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</si>
  <si>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</si>
  <si>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</si>
  <si>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</si>
  <si>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</si>
  <si>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</si>
  <si>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</si>
  <si>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</si>
  <si>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</si>
  <si>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</si>
  <si>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</si>
  <si>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</si>
  <si>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</si>
  <si>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</si>
  <si>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</si>
  <si>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</si>
  <si>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</si>
  <si>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</si>
  <si>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</si>
  <si>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</si>
  <si>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</si>
  <si>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</si>
  <si>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</si>
  <si>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</si>
  <si>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</si>
  <si>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</si>
  <si>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</si>
  <si>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</si>
  <si>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</si>
  <si>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</si>
  <si>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</si>
  <si>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</si>
  <si>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</si>
  <si>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</si>
  <si>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</si>
  <si>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</si>
  <si>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</si>
  <si>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</si>
  <si>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</si>
  <si>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</si>
  <si>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</si>
  <si>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</si>
  <si>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</si>
  <si>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</si>
  <si>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</si>
  <si>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</si>
  <si>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</si>
  <si>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</si>
  <si>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</si>
  <si>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</si>
  <si>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</si>
  <si>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</si>
  <si>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</si>
  <si>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</si>
  <si>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</si>
  <si>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</si>
  <si>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</si>
  <si>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</si>
  <si>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</si>
  <si>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</si>
  <si>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</si>
  <si>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</si>
  <si>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</si>
  <si>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</si>
  <si>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</si>
  <si>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</si>
  <si>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</si>
  <si>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</si>
  <si>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</si>
  <si>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</si>
  <si>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</si>
  <si>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</si>
  <si>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</si>
  <si>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</si>
  <si>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</si>
  <si>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</si>
  <si>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</si>
  <si>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</si>
  <si>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</si>
  <si>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</si>
  <si>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</si>
  <si>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</si>
  <si>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</si>
  <si>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</si>
  <si>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</si>
  <si>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</si>
  <si>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</si>
  <si>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</si>
  <si>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</si>
  <si>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</si>
  <si>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</si>
  <si>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</si>
  <si>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</si>
  <si>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</si>
  <si>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</si>
  <si>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</si>
  <si>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</si>
  <si>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</si>
  <si>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</si>
  <si>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</si>
  <si>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</si>
  <si>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</si>
  <si>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</si>
  <si>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</si>
  <si>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</si>
  <si>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</si>
  <si>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</si>
  <si>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</si>
  <si>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</si>
  <si>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</si>
  <si>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</si>
  <si>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</si>
  <si>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</si>
  <si>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</si>
  <si>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</si>
  <si>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</si>
  <si>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</si>
  <si>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</si>
  <si>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</si>
  <si>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</si>
  <si>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</si>
  <si>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</si>
  <si>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</si>
  <si>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</si>
  <si>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</si>
  <si>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</si>
  <si>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</si>
  <si>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</si>
  <si>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</si>
  <si>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</si>
  <si>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</si>
  <si>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</si>
  <si>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</si>
  <si>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</si>
  <si>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</si>
  <si>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</si>
  <si>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</si>
  <si>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</si>
  <si>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</si>
  <si>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</si>
  <si>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</si>
  <si>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</si>
  <si>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</si>
  <si>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</si>
  <si>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</si>
  <si>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</si>
  <si>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</si>
  <si>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</si>
  <si>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</si>
  <si>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</si>
  <si>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</si>
  <si>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</si>
  <si>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</si>
  <si>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</si>
  <si>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</si>
  <si>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</si>
  <si>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</si>
  <si>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</si>
  <si>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</si>
  <si>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</si>
  <si>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</si>
  <si>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</si>
  <si>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</si>
  <si>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</si>
  <si>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</si>
  <si>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</si>
  <si>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</si>
  <si>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</si>
  <si>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</si>
  <si>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</si>
  <si>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</si>
  <si>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</si>
  <si>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</si>
  <si>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</si>
  <si>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</si>
  <si>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</si>
  <si>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</si>
  <si>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</si>
  <si>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</si>
  <si>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</si>
  <si>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</si>
  <si>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</si>
  <si>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</si>
  <si>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</si>
  <si>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</si>
  <si>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</si>
  <si>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</si>
  <si>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</si>
  <si>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</si>
  <si>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</si>
  <si>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</si>
  <si>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</si>
  <si>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</si>
  <si>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</si>
  <si>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</si>
  <si>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</si>
  <si>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</si>
  <si>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</si>
  <si>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</si>
  <si>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</si>
  <si>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</si>
  <si>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</si>
  <si>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</si>
  <si>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</si>
  <si>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</si>
  <si>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</si>
  <si>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</si>
  <si>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</si>
  <si>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</si>
  <si>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</si>
  <si>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</si>
  <si>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</si>
  <si>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</si>
  <si>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</si>
  <si>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</si>
  <si>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</si>
  <si>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</si>
  <si>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</si>
  <si>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</si>
  <si>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</si>
  <si>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</si>
  <si>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</si>
  <si>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</si>
  <si>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</si>
  <si>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</si>
  <si>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</si>
  <si>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</si>
  <si>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</si>
  <si>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</si>
  <si>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</si>
  <si>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</si>
  <si>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</si>
  <si>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</si>
  <si>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</si>
  <si>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</si>
  <si>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</si>
  <si>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</si>
  <si>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</si>
  <si>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</si>
  <si>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</si>
  <si>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</si>
  <si>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</si>
  <si>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</si>
  <si>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</si>
  <si>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</si>
  <si>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</si>
  <si>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</si>
  <si>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</si>
  <si>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</si>
  <si>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</si>
  <si>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</si>
  <si>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</si>
  <si>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</si>
  <si>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</si>
  <si>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</si>
  <si>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</si>
  <si>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</si>
  <si>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</si>
  <si>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</si>
  <si>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</si>
  <si>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</si>
  <si>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</si>
  <si>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</si>
  <si>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</si>
  <si>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</si>
  <si>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</si>
  <si>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</si>
  <si>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</si>
  <si>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</si>
  <si>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</si>
  <si>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</si>
  <si>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</si>
  <si>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</si>
  <si>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</si>
  <si>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</si>
  <si>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</si>
  <si>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</si>
  <si>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</si>
  <si>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</si>
  <si>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</si>
  <si>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</si>
  <si>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</si>
  <si>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</si>
  <si>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</si>
  <si>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</si>
  <si>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</si>
  <si>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</si>
  <si>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</si>
  <si>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</si>
  <si>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</si>
  <si>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</si>
  <si>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</si>
  <si>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</si>
  <si>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</si>
  <si>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</si>
  <si>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</si>
  <si>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</si>
  <si>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</si>
  <si>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</si>
  <si>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</si>
  <si>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</si>
  <si>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</si>
  <si>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</si>
  <si>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</si>
  <si>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</si>
  <si>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</si>
  <si>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</si>
  <si>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</si>
  <si>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</si>
  <si>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</si>
  <si>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</si>
  <si>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</si>
  <si>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</si>
  <si>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</si>
  <si>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</si>
  <si>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</si>
  <si>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</si>
  <si>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</si>
  <si>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</si>
  <si>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</si>
  <si>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</si>
  <si>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</si>
  <si>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</si>
  <si>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</si>
  <si>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</si>
  <si>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</si>
  <si>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</si>
  <si>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</si>
  <si>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</si>
  <si>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</si>
  <si>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</si>
  <si>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</si>
  <si>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</si>
  <si>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</si>
  <si>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</si>
  <si>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</si>
  <si>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</si>
  <si>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</si>
  <si>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</si>
  <si>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</si>
  <si>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</si>
  <si>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</si>
  <si>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</si>
  <si>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</si>
  <si>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</si>
  <si>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</si>
  <si>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</si>
  <si>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</si>
  <si>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</si>
  <si>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</si>
  <si>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</si>
  <si>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</si>
  <si>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</si>
  <si>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</si>
  <si>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</si>
  <si>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</si>
  <si>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</si>
  <si>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</si>
  <si>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</si>
  <si>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</si>
  <si>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</si>
  <si>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</si>
  <si>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</si>
  <si>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</si>
  <si>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</si>
  <si>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</si>
  <si>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</si>
  <si>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</si>
  <si>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</si>
  <si>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</si>
  <si>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</si>
  <si>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</si>
  <si>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</si>
  <si>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</si>
  <si>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</si>
  <si>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</si>
  <si>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</si>
  <si>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</si>
  <si>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</si>
  <si>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</si>
  <si>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</si>
  <si>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</si>
  <si>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</si>
  <si>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</si>
  <si>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</si>
  <si>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</si>
  <si>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</si>
  <si>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</si>
  <si>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</si>
  <si>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</si>
  <si>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</si>
  <si>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</si>
  <si>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</si>
  <si>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</si>
  <si>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</si>
  <si>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</si>
  <si>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</si>
  <si>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</si>
  <si>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</si>
  <si>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</si>
  <si>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</si>
  <si>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</si>
  <si>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</si>
  <si>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</si>
  <si>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</si>
  <si>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</si>
  <si>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</si>
  <si>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</si>
  <si>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</si>
  <si>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</si>
  <si>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</si>
  <si>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</si>
  <si>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</si>
  <si>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</si>
  <si>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</si>
  <si>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</si>
  <si>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</si>
  <si>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</si>
  <si>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</si>
  <si>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</si>
  <si>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</si>
  <si>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</si>
  <si>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</si>
  <si>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</si>
  <si>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</si>
  <si>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</si>
  <si>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</si>
  <si>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</si>
  <si>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</si>
  <si>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</si>
  <si>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</si>
  <si>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</si>
  <si>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</si>
  <si>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</si>
  <si>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</si>
  <si>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</si>
  <si>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</si>
  <si>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</si>
  <si>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</si>
  <si>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</si>
  <si>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</si>
  <si>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</si>
  <si>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</si>
  <si>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</si>
  <si>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</si>
  <si>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</si>
  <si>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</si>
  <si>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</si>
  <si>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</si>
  <si>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</si>
  <si>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</si>
  <si>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</si>
  <si>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</si>
  <si>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</si>
  <si>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</si>
  <si>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</si>
  <si>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</si>
  <si>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</si>
  <si>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</si>
  <si>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</si>
  <si>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</si>
  <si>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</si>
  <si>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</si>
  <si>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</si>
  <si>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</si>
  <si>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</si>
  <si>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</si>
  <si>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</si>
  <si>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</si>
  <si>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</si>
  <si>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</si>
  <si>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</si>
  <si>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</si>
  <si>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</si>
  <si>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</si>
  <si>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</si>
  <si>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</si>
  <si>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</si>
  <si>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</si>
  <si>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</si>
  <si>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</si>
  <si>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</si>
  <si>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</si>
  <si>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</si>
  <si>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</si>
  <si>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</si>
  <si>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</si>
  <si>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</si>
  <si>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</si>
  <si>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</si>
  <si>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</si>
  <si>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</si>
  <si>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</si>
  <si>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</si>
  <si>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</si>
  <si>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</si>
  <si>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</si>
  <si>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</si>
  <si>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</si>
  <si>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</si>
  <si>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</si>
  <si>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</si>
  <si>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</si>
  <si>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</si>
  <si>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</si>
  <si>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</si>
  <si>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</si>
  <si>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</si>
  <si>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</si>
  <si>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</si>
  <si>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</si>
  <si>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</si>
  <si>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</si>
  <si>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</si>
  <si>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</si>
  <si>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</si>
  <si>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</si>
  <si>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</si>
  <si>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</si>
  <si>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</si>
  <si>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</si>
  <si>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</si>
  <si>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</si>
  <si>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</si>
  <si>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</si>
  <si>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</si>
  <si>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</si>
  <si>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</si>
  <si>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</si>
  <si>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</si>
  <si>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</si>
  <si>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</si>
  <si>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</si>
  <si>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</si>
  <si>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</si>
  <si>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</si>
  <si>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</si>
  <si>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</si>
  <si>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</si>
  <si>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</si>
  <si>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</si>
  <si>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</si>
  <si>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</si>
  <si>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</si>
  <si>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</si>
  <si>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</si>
  <si>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</si>
  <si>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</si>
  <si>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</si>
  <si>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</si>
  <si>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</si>
  <si>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</si>
  <si>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</si>
  <si>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</si>
  <si>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</si>
  <si>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</si>
  <si>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</si>
  <si>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</si>
  <si>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</si>
  <si>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</si>
  <si>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</si>
  <si>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</si>
  <si>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</si>
  <si>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</si>
  <si>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</si>
  <si>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</si>
  <si>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</si>
  <si>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</si>
  <si>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</si>
  <si>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</si>
  <si>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</si>
  <si>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</si>
  <si>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</si>
  <si>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</si>
  <si>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</si>
  <si>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</si>
  <si>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</si>
  <si>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</si>
  <si>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</si>
  <si>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</si>
  <si>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</si>
  <si>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</si>
  <si>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</si>
  <si>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</si>
  <si>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</si>
  <si>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</si>
  <si>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</si>
  <si>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</si>
  <si>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</si>
  <si>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</si>
  <si>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</si>
  <si>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</si>
  <si>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</si>
  <si>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</si>
  <si>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</si>
  <si>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</si>
  <si>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</si>
  <si>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</si>
  <si>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</si>
  <si>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</si>
  <si>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</si>
  <si>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</si>
  <si>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</si>
  <si>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</si>
  <si>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</si>
  <si>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</si>
  <si>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</si>
  <si>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</si>
  <si>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</si>
  <si>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</si>
  <si>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</si>
  <si>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</si>
  <si>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</si>
  <si>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</si>
  <si>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</si>
  <si>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</si>
  <si>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</si>
  <si>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</si>
  <si>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</si>
  <si>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</si>
  <si>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</si>
  <si>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</si>
  <si>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</si>
  <si>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</si>
  <si>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</si>
  <si>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</si>
  <si>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</si>
  <si>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</si>
  <si>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</si>
  <si>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</si>
  <si>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</si>
  <si>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</si>
  <si>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</si>
  <si>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</si>
  <si>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</si>
  <si>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</si>
  <si>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</si>
  <si>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</si>
  <si>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</si>
  <si>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</si>
  <si>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</si>
  <si>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</si>
  <si>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</si>
  <si>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</si>
  <si>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</si>
  <si>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</si>
  <si>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</si>
  <si>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</si>
  <si>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</si>
  <si>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</si>
  <si>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</si>
  <si>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</si>
  <si>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</si>
  <si>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</si>
  <si>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</si>
  <si>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</si>
  <si>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</si>
  <si>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</si>
  <si>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</si>
  <si>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</si>
  <si>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</si>
  <si>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</si>
  <si>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</si>
  <si>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</si>
  <si>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</si>
  <si>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</si>
  <si>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</si>
  <si>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</si>
  <si>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</si>
  <si>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</si>
  <si>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</si>
  <si>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</si>
  <si>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</si>
  <si>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</si>
  <si>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</si>
  <si>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</si>
  <si>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</si>
  <si>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</si>
  <si>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</si>
  <si>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</si>
  <si>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</si>
  <si>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</si>
  <si>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</si>
  <si>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</si>
  <si>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</si>
  <si>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</si>
  <si>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</si>
  <si>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</si>
  <si>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</si>
  <si>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</si>
  <si>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</si>
  <si>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</si>
  <si>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</si>
  <si>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</si>
  <si>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</si>
  <si>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</si>
  <si>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</si>
  <si>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</si>
  <si>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</si>
  <si>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</si>
  <si>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</si>
  <si>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</si>
  <si>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</si>
  <si>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</si>
  <si>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</si>
  <si>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</si>
  <si>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</si>
  <si>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</si>
  <si>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</si>
  <si>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</si>
  <si>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</si>
  <si>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</si>
  <si>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</si>
  <si>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</si>
  <si>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</si>
  <si>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</si>
  <si>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</si>
  <si>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</si>
  <si>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</si>
  <si>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</si>
  <si>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</si>
  <si>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</si>
  <si>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</si>
  <si>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</si>
  <si>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</si>
  <si>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</si>
  <si>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</si>
  <si>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</si>
  <si>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</si>
  <si>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</si>
  <si>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</si>
  <si>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</si>
  <si>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</si>
  <si>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</si>
  <si>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</si>
  <si>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</si>
  <si>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</si>
  <si>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</si>
  <si>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</si>
  <si>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</si>
  <si>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</si>
  <si>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</si>
  <si>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</si>
  <si>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</si>
  <si>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</si>
  <si>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</si>
  <si>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</si>
  <si>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</si>
  <si>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</si>
  <si>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</si>
  <si>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</si>
  <si>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</si>
  <si>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</si>
  <si>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</si>
  <si>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</si>
  <si>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</si>
  <si>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</si>
  <si>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</si>
  <si>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</si>
  <si>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</si>
  <si>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</si>
  <si>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</si>
  <si>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</si>
  <si>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</si>
  <si>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</si>
  <si>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</si>
  <si>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</si>
  <si>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</si>
  <si>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</si>
  <si>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</si>
  <si>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</si>
  <si>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</si>
  <si>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</si>
  <si>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</si>
  <si>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</si>
  <si>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</si>
  <si>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</si>
  <si>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</si>
  <si>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</si>
  <si>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</si>
  <si>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</si>
  <si>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</si>
  <si>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</si>
  <si>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</si>
  <si>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</si>
  <si>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</si>
  <si>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</si>
  <si>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</si>
  <si>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</si>
  <si>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</si>
  <si>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</si>
  <si>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</si>
  <si>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</si>
  <si>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</si>
  <si>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</si>
  <si>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</si>
  <si>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</si>
  <si>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</si>
  <si>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</si>
  <si>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</si>
  <si>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</si>
  <si>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</si>
  <si>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</si>
  <si>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</si>
  <si>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</si>
  <si>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</si>
  <si>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</si>
  <si>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</si>
  <si>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</si>
  <si>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</si>
  <si>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</si>
  <si>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</si>
  <si>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</si>
  <si>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</si>
  <si>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</si>
  <si>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</si>
  <si>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</si>
  <si>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</si>
  <si>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</si>
  <si>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</si>
  <si>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</si>
  <si>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</si>
  <si>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</si>
  <si>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</si>
  <si>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</si>
  <si>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</si>
  <si>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</si>
  <si>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</si>
  <si>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</si>
  <si>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</si>
  <si>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</si>
  <si>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</si>
  <si>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</si>
  <si>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</si>
  <si>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</si>
  <si>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</si>
  <si>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</si>
  <si>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</si>
  <si>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</si>
  <si>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</si>
  <si>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</si>
  <si>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</si>
  <si>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</si>
  <si>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</si>
  <si>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</si>
  <si>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</si>
  <si>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</si>
  <si>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</si>
  <si>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</si>
  <si>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</si>
  <si>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</si>
  <si>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</si>
  <si>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</si>
  <si>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</si>
  <si>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</si>
  <si>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</si>
  <si>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</si>
  <si>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</si>
  <si>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</si>
  <si>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</si>
  <si>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</si>
  <si>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</si>
  <si>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</si>
  <si>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</si>
  <si>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</si>
  <si>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</si>
  <si>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</si>
  <si>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</si>
  <si>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</si>
  <si>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</si>
  <si>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</si>
  <si>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</si>
  <si>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</si>
  <si>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</si>
  <si>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</si>
  <si>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</si>
  <si>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</si>
  <si>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</si>
  <si>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</si>
  <si>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</si>
  <si>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</si>
  <si>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</si>
  <si>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</si>
  <si>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</si>
  <si>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</si>
  <si>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</si>
  <si>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</si>
  <si>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</si>
  <si>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</si>
  <si>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</si>
  <si>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</si>
  <si>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</si>
  <si>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</si>
  <si>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</si>
  <si>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</si>
  <si>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</si>
  <si>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</si>
  <si>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</si>
  <si>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</si>
  <si>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</si>
  <si>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</si>
  <si>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</si>
  <si>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</si>
  <si>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</si>
  <si>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</si>
  <si>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</si>
  <si>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</si>
  <si>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</si>
  <si>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</si>
  <si>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</si>
  <si>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</si>
  <si>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</si>
  <si>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</si>
  <si>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</si>
  <si>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</si>
  <si>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</si>
  <si>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</si>
  <si>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</si>
  <si>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</si>
  <si>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</si>
  <si>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</si>
  <si>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</si>
  <si>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</si>
  <si>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</si>
  <si>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</si>
  <si>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</si>
  <si>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</si>
  <si>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</si>
  <si>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</si>
  <si>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</si>
  <si>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</si>
  <si>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</si>
  <si>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</si>
  <si>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</si>
  <si>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</si>
  <si>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</si>
  <si>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</si>
  <si>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</si>
  <si>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</si>
  <si>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</si>
  <si>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</si>
  <si>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</si>
  <si>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</si>
  <si>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</si>
  <si>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</si>
  <si>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</si>
  <si>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</si>
  <si>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</si>
  <si>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</si>
  <si>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</si>
  <si>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</si>
  <si>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</si>
  <si>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</si>
  <si>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</si>
  <si>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</si>
  <si>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</si>
  <si>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</si>
  <si>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</si>
  <si>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</si>
  <si>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</si>
  <si>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</si>
  <si>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</si>
  <si>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</si>
  <si>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</si>
  <si>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</si>
  <si>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</si>
  <si>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</si>
  <si>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</si>
  <si>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</si>
  <si>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</si>
  <si>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</si>
  <si>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</si>
  <si>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</si>
  <si>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</si>
  <si>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</si>
  <si>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</si>
  <si>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</si>
  <si>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</si>
  <si>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</si>
  <si>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</si>
  <si>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</si>
  <si>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</si>
  <si>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</si>
  <si>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</si>
  <si>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</si>
  <si>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</si>
  <si>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</si>
  <si>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</si>
  <si>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</si>
  <si>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</si>
  <si>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</si>
  <si>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</si>
  <si>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</si>
  <si>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</si>
  <si>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</si>
  <si>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</si>
  <si>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</si>
  <si>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</si>
  <si>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</si>
  <si>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</si>
  <si>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</si>
  <si>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</si>
  <si>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</si>
  <si>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</si>
  <si>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</si>
  <si>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</si>
  <si>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</si>
  <si>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</si>
  <si>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</si>
  <si>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</si>
  <si>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</si>
  <si>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</si>
  <si>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</si>
  <si>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</si>
  <si>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</si>
  <si>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</si>
  <si>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</si>
  <si>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</si>
  <si>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</si>
  <si>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</si>
  <si>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</si>
  <si>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</si>
  <si>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</si>
  <si>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</si>
  <si>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</si>
  <si>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</si>
  <si>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</si>
  <si>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</si>
  <si>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</si>
  <si>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</si>
  <si>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</si>
  <si>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</si>
  <si>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</si>
  <si>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</si>
  <si>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</si>
  <si>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</si>
  <si>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</si>
  <si>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</si>
  <si>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</si>
  <si>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</si>
  <si>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</si>
  <si>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</si>
  <si>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</si>
  <si>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</si>
  <si>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</si>
  <si>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</si>
  <si>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</si>
  <si>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</si>
  <si>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</si>
  <si>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</si>
  <si>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</si>
  <si>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</si>
  <si>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</si>
  <si>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</si>
  <si>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</si>
  <si>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</si>
  <si>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</si>
  <si>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</si>
  <si>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</si>
  <si>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</si>
  <si>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</si>
  <si>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</si>
  <si>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</si>
  <si>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</si>
  <si>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</si>
  <si>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</si>
  <si>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</si>
  <si>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</si>
  <si>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</si>
  <si>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</si>
  <si>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</si>
  <si>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</si>
  <si>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</si>
  <si>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</si>
  <si>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</si>
  <si>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</si>
  <si>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</si>
  <si>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</si>
  <si>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</si>
  <si>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</si>
  <si>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</si>
  <si>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</si>
  <si>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</si>
  <si>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</si>
  <si>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</si>
  <si>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</si>
  <si>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</si>
  <si>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</si>
  <si>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</si>
  <si>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</si>
  <si>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</si>
  <si>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</si>
  <si>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</si>
  <si>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</si>
  <si>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</si>
  <si>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</si>
  <si>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</si>
  <si>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</si>
  <si>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</si>
  <si>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</si>
  <si>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</si>
  <si>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</si>
  <si>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</si>
  <si>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</si>
  <si>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</si>
  <si>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</si>
  <si>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</si>
  <si>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</si>
  <si>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</si>
  <si>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</si>
  <si>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</si>
  <si>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</si>
  <si>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</si>
  <si>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</si>
  <si>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</si>
  <si>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</si>
  <si>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</si>
  <si>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</si>
  <si>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</si>
  <si>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</si>
  <si>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</si>
  <si>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</si>
  <si>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</si>
  <si>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</si>
  <si>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</si>
  <si>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</si>
  <si>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</si>
  <si>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</si>
  <si>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</si>
  <si>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</si>
  <si>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</si>
  <si>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</si>
  <si>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</si>
  <si>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</si>
  <si>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</si>
  <si>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</si>
  <si>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</si>
  <si>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</si>
  <si>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</si>
  <si>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</si>
  <si>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</si>
  <si>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</si>
  <si>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</si>
  <si>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</si>
  <si>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</si>
  <si>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</si>
  <si>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</si>
  <si>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</si>
  <si>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</si>
  <si>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</si>
  <si>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</si>
  <si>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</si>
  <si>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</si>
  <si>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</si>
  <si>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</si>
  <si>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</si>
  <si>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</si>
  <si>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</si>
  <si>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</si>
  <si>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</si>
  <si>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</si>
  <si>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</si>
  <si>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</si>
  <si>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</si>
  <si>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</si>
  <si>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</si>
  <si>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</si>
  <si>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</si>
  <si>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</si>
  <si>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</si>
  <si>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</si>
  <si>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</si>
  <si>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</si>
  <si>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</si>
  <si>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</si>
  <si>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</si>
  <si>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</si>
  <si>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</si>
  <si>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</si>
  <si>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</si>
  <si>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</si>
  <si>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</si>
  <si>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</si>
  <si>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</si>
  <si>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</si>
  <si>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</si>
  <si>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</si>
  <si>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</si>
  <si>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</si>
  <si>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</si>
  <si>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</si>
  <si>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</si>
  <si>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</si>
  <si>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</si>
  <si>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</si>
  <si>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</si>
  <si>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</si>
  <si>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</si>
  <si>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</si>
  <si>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</si>
  <si>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</si>
  <si>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</si>
  <si>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</si>
  <si>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</si>
  <si>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</si>
  <si>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</si>
  <si>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</si>
  <si>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</si>
  <si>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</si>
  <si>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</si>
  <si>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</si>
  <si>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</si>
  <si>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</si>
  <si>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</si>
  <si>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</si>
  <si>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</si>
  <si>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</si>
  <si>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</si>
  <si>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</si>
  <si>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</si>
  <si>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</si>
  <si>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</si>
  <si>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</si>
  <si>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</si>
  <si>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</si>
  <si>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</si>
  <si>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</si>
  <si>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</si>
  <si>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</si>
  <si>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</si>
  <si>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</si>
  <si>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</si>
  <si>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</si>
  <si>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</si>
  <si>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</si>
  <si>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</si>
  <si>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</si>
  <si>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</si>
  <si>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</si>
  <si>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</si>
  <si>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</si>
  <si>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</si>
  <si>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</si>
  <si>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</si>
  <si>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</si>
  <si>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</si>
  <si>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</si>
  <si>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</si>
  <si>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</si>
  <si>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</si>
  <si>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</si>
  <si>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</si>
  <si>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</si>
  <si>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</si>
  <si>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</si>
  <si>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</si>
  <si>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</si>
  <si>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</si>
  <si>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</si>
  <si>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</si>
  <si>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</si>
  <si>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</si>
  <si>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</si>
  <si>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</si>
  <si>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</si>
  <si>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</si>
  <si>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</si>
  <si>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</si>
  <si>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</si>
  <si>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</si>
  <si>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</si>
  <si>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</si>
  <si>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</si>
  <si>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</si>
  <si>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</si>
  <si>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</si>
  <si>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</si>
  <si>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</si>
  <si>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</si>
  <si>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</si>
  <si>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</si>
  <si>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</si>
  <si>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</si>
  <si>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</si>
  <si>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</si>
  <si>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</si>
  <si>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</si>
  <si>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</si>
  <si>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</si>
  <si>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</si>
  <si>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</si>
  <si>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</si>
  <si>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</si>
  <si>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</si>
  <si>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</si>
  <si>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</si>
  <si>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</si>
  <si>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</si>
  <si>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</si>
  <si>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</si>
  <si>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</si>
  <si>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</si>
  <si>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</si>
  <si>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</si>
  <si>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</si>
  <si>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</si>
  <si>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</si>
  <si>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</si>
  <si>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</si>
  <si>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</si>
  <si>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</si>
  <si>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</si>
  <si>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</si>
  <si>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</si>
  <si>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</si>
  <si>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</si>
  <si>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</si>
  <si>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</si>
  <si>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</si>
  <si>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</si>
  <si>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</si>
  <si>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</si>
  <si>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</si>
  <si>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</si>
  <si>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</si>
  <si>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</si>
  <si>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</si>
  <si>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</si>
  <si>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</si>
  <si>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</si>
  <si>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</si>
  <si>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</si>
  <si>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</si>
  <si>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</si>
  <si>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</si>
  <si>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</si>
  <si>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</si>
  <si>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</si>
  <si>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</si>
  <si>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</si>
  <si>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</si>
  <si>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</si>
  <si>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</si>
  <si>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</si>
  <si>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</si>
  <si>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</si>
  <si>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</si>
  <si>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</si>
  <si>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</si>
  <si>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</si>
  <si>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</si>
  <si>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</si>
  <si>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</si>
  <si>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</si>
  <si>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</si>
  <si>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</si>
  <si>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</si>
  <si>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</si>
  <si>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</si>
  <si>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</si>
  <si>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</si>
  <si>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</si>
  <si>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</si>
  <si>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</si>
  <si>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</si>
  <si>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</si>
  <si>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</si>
  <si>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</si>
  <si>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</si>
  <si>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</si>
  <si>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</si>
  <si>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</si>
  <si>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</si>
  <si>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</si>
  <si>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</si>
  <si>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</si>
  <si>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</si>
  <si>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</si>
  <si>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</si>
  <si>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</si>
  <si>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</si>
  <si>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</si>
  <si>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</si>
  <si>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</si>
  <si>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</si>
  <si>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</si>
  <si>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</si>
  <si>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</si>
  <si>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</si>
  <si>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</si>
  <si>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</si>
  <si>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</si>
  <si>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</si>
  <si>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</si>
  <si>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</si>
  <si>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</si>
  <si>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</si>
  <si>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</si>
  <si>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</si>
  <si>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</si>
  <si>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</si>
  <si>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</si>
  <si>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</si>
  <si>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</si>
  <si>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</si>
  <si>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</si>
  <si>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</si>
  <si>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</si>
  <si>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</si>
  <si>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</si>
  <si>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</si>
  <si>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</si>
  <si>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</si>
  <si>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</si>
  <si>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</si>
  <si>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</si>
  <si>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</si>
  <si>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</si>
  <si>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</si>
  <si>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</si>
  <si>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</si>
  <si>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</si>
  <si>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</si>
  <si>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</si>
  <si>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</si>
  <si>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</si>
  <si>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</si>
  <si>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</si>
  <si>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</si>
  <si>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</si>
  <si>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</si>
  <si>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</si>
  <si>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</si>
  <si>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</si>
  <si>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</si>
  <si>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</si>
  <si>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</si>
  <si>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</si>
  <si>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</si>
  <si>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</si>
  <si>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</si>
  <si>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</si>
  <si>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</si>
  <si>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</si>
  <si>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</si>
  <si>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</si>
  <si>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</si>
  <si>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</si>
  <si>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</si>
  <si>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</si>
  <si>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</si>
  <si>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</si>
  <si>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</si>
  <si>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</si>
  <si>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</si>
  <si>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</si>
  <si>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</si>
  <si>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</si>
  <si>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</si>
  <si>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</si>
  <si>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</si>
  <si>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</si>
  <si>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</si>
  <si>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</si>
  <si>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</si>
  <si>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</si>
  <si>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</si>
  <si>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</si>
  <si>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</si>
  <si>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</si>
  <si>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</si>
  <si>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</si>
  <si>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</si>
  <si>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</si>
  <si>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</si>
  <si>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</si>
  <si>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</si>
  <si>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</si>
  <si>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</si>
  <si>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</si>
  <si>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</si>
  <si>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</si>
  <si>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</si>
  <si>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</si>
  <si>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</si>
  <si>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</si>
  <si>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</si>
  <si>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</si>
  <si>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</si>
  <si>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</si>
  <si>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</si>
  <si>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</si>
  <si>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</si>
  <si>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</si>
  <si>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</si>
  <si>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</si>
  <si>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</si>
  <si>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</si>
  <si>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</si>
  <si>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</si>
  <si>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</si>
  <si>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</si>
  <si>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</si>
  <si>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</si>
  <si>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</si>
  <si>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</si>
  <si>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</si>
  <si>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</si>
  <si>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</si>
  <si>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</si>
  <si>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</si>
  <si>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</si>
  <si>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</si>
  <si>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</si>
  <si>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</si>
  <si>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</si>
  <si>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</si>
  <si>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</si>
  <si>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</si>
  <si>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</si>
  <si>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</si>
  <si>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</si>
  <si>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</si>
  <si>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</si>
  <si>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</si>
  <si>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</si>
  <si>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</si>
  <si>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</si>
  <si>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</si>
  <si>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</si>
  <si>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</si>
  <si>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</si>
  <si>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</si>
  <si>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</si>
  <si>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</si>
  <si>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</si>
  <si>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</si>
  <si>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</si>
  <si>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</si>
  <si>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</si>
  <si>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</si>
  <si>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</si>
  <si>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</si>
  <si>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</si>
  <si>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</si>
  <si>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</si>
  <si>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</si>
  <si>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</si>
  <si>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</si>
  <si>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</si>
  <si>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</si>
  <si>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</si>
  <si>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</si>
  <si>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</si>
  <si>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</si>
  <si>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</si>
  <si>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</si>
  <si>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</si>
  <si>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</si>
  <si>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</si>
  <si>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</si>
  <si>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</si>
  <si>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</si>
  <si>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</si>
  <si>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</si>
  <si>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</si>
  <si>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</si>
  <si>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</si>
  <si>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</si>
  <si>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</si>
  <si>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</si>
  <si>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</si>
  <si>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</si>
  <si>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</si>
  <si>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</si>
  <si>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</si>
  <si>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</si>
  <si>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</si>
  <si>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</si>
  <si>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</si>
  <si>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</si>
  <si>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</si>
  <si>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</si>
  <si>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</si>
  <si>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</si>
  <si>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</si>
  <si>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</si>
  <si>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</si>
  <si>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</si>
  <si>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</si>
  <si>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</si>
  <si>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</si>
  <si>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</si>
  <si>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</si>
  <si>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</si>
  <si>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</si>
  <si>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</si>
  <si>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</si>
  <si>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</si>
  <si>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</si>
  <si>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</si>
  <si>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</si>
  <si>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</si>
  <si>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</si>
  <si>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</si>
  <si>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</si>
  <si>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</si>
  <si>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</si>
  <si>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</si>
  <si>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</si>
  <si>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</si>
  <si>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</si>
  <si>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</si>
  <si>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</si>
  <si>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</si>
  <si>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</si>
  <si>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</si>
  <si>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</si>
  <si>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</si>
  <si>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</si>
  <si>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</si>
  <si>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</si>
  <si>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</si>
  <si>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</si>
  <si>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</si>
  <si>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</si>
  <si>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</si>
  <si>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</si>
  <si>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</si>
  <si>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</si>
  <si>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</si>
  <si>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</si>
  <si>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</si>
  <si>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</si>
  <si>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</si>
  <si>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</si>
  <si>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</si>
  <si>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</si>
  <si>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</si>
  <si>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</si>
  <si>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</si>
  <si>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</si>
  <si>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</si>
  <si>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</si>
  <si>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</si>
  <si>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</si>
  <si>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</si>
  <si>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</si>
  <si>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</si>
  <si>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</si>
  <si>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</si>
  <si>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</si>
  <si>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</si>
  <si>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</si>
  <si>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</si>
  <si>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</si>
  <si>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</si>
  <si>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</si>
  <si>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</si>
  <si>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</si>
  <si>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</si>
  <si>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</si>
  <si>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</si>
  <si>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</si>
  <si>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</si>
  <si>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</si>
  <si>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</si>
  <si>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</si>
  <si>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</si>
  <si>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</si>
  <si>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</si>
  <si>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</si>
  <si>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</si>
  <si>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</si>
  <si>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</si>
  <si>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</si>
  <si>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</si>
  <si>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</si>
  <si>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</si>
  <si>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</si>
  <si>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</si>
  <si>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</si>
  <si>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</si>
  <si>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</si>
  <si>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</si>
  <si>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</si>
  <si>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</si>
  <si>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</si>
  <si>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</si>
  <si>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</si>
  <si>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</si>
  <si>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</si>
  <si>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</si>
  <si>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</si>
  <si>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</si>
  <si>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</si>
  <si>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</si>
  <si>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</si>
  <si>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</si>
  <si>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</si>
  <si>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</si>
  <si>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</si>
  <si>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</si>
  <si>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</si>
  <si>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</si>
  <si>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</si>
  <si>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</si>
  <si>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</si>
  <si>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</si>
  <si>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</si>
  <si>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</si>
  <si>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</si>
  <si>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</si>
  <si>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</si>
  <si>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</si>
  <si>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</si>
  <si>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</si>
  <si>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</si>
  <si>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</si>
  <si>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</si>
  <si>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</si>
  <si>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</si>
  <si>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</si>
  <si>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</si>
  <si>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</si>
  <si>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</si>
  <si>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</si>
  <si>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</si>
  <si>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</si>
  <si>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</si>
  <si>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</si>
  <si>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</si>
  <si>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</si>
  <si>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</si>
  <si>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</si>
  <si>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</si>
  <si>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</si>
  <si>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</si>
  <si>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</si>
  <si>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</si>
  <si>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</si>
  <si>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</si>
  <si>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</si>
  <si>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</si>
  <si>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</si>
  <si>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</si>
  <si>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</si>
  <si>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</si>
  <si>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</si>
  <si>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</si>
  <si>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</si>
  <si>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</si>
  <si>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</si>
  <si>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</si>
  <si>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</si>
  <si>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</si>
  <si>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</si>
  <si>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</si>
  <si>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</si>
  <si>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</si>
  <si>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</si>
  <si>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</si>
  <si>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</si>
  <si>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</si>
  <si>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</si>
  <si>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</si>
  <si>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</si>
  <si>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</si>
  <si>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</si>
  <si>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</si>
  <si>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</si>
  <si>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</si>
  <si>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</si>
  <si>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</si>
  <si>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</si>
  <si>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</si>
  <si>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</si>
  <si>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</si>
  <si>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</si>
  <si>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</si>
  <si>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</si>
  <si>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</si>
  <si>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</si>
  <si>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</si>
  <si>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</si>
  <si>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</si>
  <si>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</si>
  <si>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</si>
  <si>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</si>
  <si>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</si>
  <si>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</si>
  <si>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</si>
  <si>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</si>
  <si>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</si>
  <si>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</si>
  <si>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</si>
  <si>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</si>
  <si>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</si>
  <si>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</si>
  <si>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</si>
  <si>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</si>
  <si>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</si>
  <si>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</si>
  <si>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</si>
  <si>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</si>
  <si>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</si>
  <si>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</si>
  <si>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</si>
  <si>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</si>
  <si>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</si>
  <si>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</si>
  <si>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</si>
  <si>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</si>
  <si>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</si>
  <si>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</si>
  <si>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</si>
  <si>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</si>
  <si>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</si>
  <si>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</si>
  <si>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</si>
  <si>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</si>
  <si>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</si>
  <si>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</si>
  <si>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</si>
  <si>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</si>
  <si>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</si>
  <si>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</si>
  <si>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</si>
  <si>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</si>
  <si>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</si>
  <si>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</si>
  <si>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</si>
  <si>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</si>
  <si>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</si>
  <si>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</si>
  <si>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</si>
  <si>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</si>
  <si>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</si>
  <si>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</si>
  <si>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</si>
  <si>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</si>
  <si>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</si>
  <si>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</si>
  <si>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</si>
  <si>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</si>
  <si>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</si>
  <si>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</si>
  <si>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</si>
  <si>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</si>
  <si>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</si>
  <si>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</si>
  <si>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</si>
  <si>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</si>
  <si>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</si>
  <si>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</si>
  <si>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</si>
  <si>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</si>
  <si>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</si>
  <si>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</si>
  <si>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</si>
  <si>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</si>
  <si>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</si>
  <si>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</si>
  <si>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</si>
  <si>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</si>
  <si>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</si>
  <si>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</si>
  <si>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</si>
  <si>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</si>
  <si>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</si>
  <si>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</si>
  <si>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</si>
  <si>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</si>
  <si>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</si>
  <si>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</si>
  <si>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</si>
  <si>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</si>
  <si>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</si>
  <si>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</si>
  <si>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</si>
  <si>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</si>
  <si>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</si>
  <si>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</si>
  <si>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</si>
  <si>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</si>
  <si>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</si>
  <si>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</si>
  <si>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</si>
  <si>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</si>
  <si>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</si>
  <si>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</si>
  <si>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</si>
  <si>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</si>
  <si>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</si>
  <si>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</si>
  <si>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</si>
  <si>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</si>
  <si>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</si>
  <si>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</si>
  <si>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</si>
  <si>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</si>
  <si>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</si>
  <si>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</si>
  <si>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</si>
  <si>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</si>
  <si>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</si>
  <si>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</si>
  <si>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</si>
  <si>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</si>
  <si>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</si>
  <si>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</si>
  <si>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</si>
  <si>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</si>
  <si>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</si>
  <si>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</si>
  <si>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</si>
  <si>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</si>
  <si>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</si>
  <si>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</si>
  <si>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</si>
  <si>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</si>
  <si>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</si>
  <si>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</si>
  <si>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</si>
  <si>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</si>
  <si>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</si>
  <si>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</si>
  <si>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</si>
  <si>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</si>
  <si>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</si>
  <si>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</si>
  <si>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</si>
  <si>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</si>
  <si>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</si>
  <si>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</si>
  <si>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</si>
  <si>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</si>
  <si>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</si>
  <si>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</si>
  <si>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</si>
  <si>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</si>
  <si>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</si>
  <si>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</si>
  <si>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</si>
  <si>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</si>
  <si>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</si>
  <si>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</si>
  <si>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</si>
  <si>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</si>
  <si>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</si>
  <si>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</si>
  <si>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</si>
  <si>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</si>
  <si>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</si>
  <si>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</si>
  <si>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</si>
  <si>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</si>
  <si>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</si>
  <si>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</si>
  <si>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</si>
  <si>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</si>
  <si>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</si>
  <si>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</si>
  <si>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</si>
  <si>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</si>
  <si>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</si>
  <si>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</si>
  <si>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</si>
  <si>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</si>
  <si>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</si>
  <si>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</si>
  <si>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</si>
  <si>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</si>
  <si>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</si>
  <si>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</si>
  <si>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</si>
  <si>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</si>
  <si>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</si>
  <si>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</si>
  <si>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</si>
  <si>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</si>
  <si>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</si>
  <si>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</si>
  <si>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</si>
  <si>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</si>
  <si>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</si>
  <si>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</si>
  <si>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</si>
  <si>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</si>
  <si>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</si>
  <si>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</si>
  <si>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</si>
  <si>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</si>
  <si>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</si>
  <si>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</si>
  <si>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</si>
  <si>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</si>
  <si>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</si>
  <si>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</si>
  <si>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</si>
  <si>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</si>
  <si>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</si>
  <si>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</si>
  <si>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</si>
  <si>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</si>
  <si>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</si>
  <si>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</si>
  <si>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</si>
  <si>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</si>
  <si>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</si>
  <si>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</si>
  <si>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</si>
  <si>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</si>
  <si>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</si>
  <si>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</si>
  <si>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</si>
  <si>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</si>
  <si>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</si>
  <si>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</si>
  <si>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</si>
  <si>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</si>
  <si>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</si>
  <si>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</si>
  <si>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</si>
  <si>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</si>
  <si>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</si>
  <si>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</si>
  <si>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</si>
  <si>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</si>
  <si>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</si>
  <si>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</si>
  <si>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</si>
  <si>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</si>
  <si>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</si>
  <si>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</si>
  <si>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</si>
  <si>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</si>
  <si>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</si>
  <si>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</si>
  <si>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</si>
  <si>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</si>
  <si>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</si>
  <si>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</si>
  <si>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</si>
  <si>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</si>
  <si>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</si>
  <si>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</si>
  <si>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</si>
  <si>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</si>
  <si>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</si>
  <si>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</si>
  <si>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</si>
  <si>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</si>
  <si>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</si>
  <si>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</si>
  <si>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</si>
  <si>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</si>
  <si>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</si>
  <si>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</si>
  <si>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</si>
  <si>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</si>
  <si>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</si>
  <si>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</si>
  <si>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</si>
  <si>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</si>
  <si>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</si>
  <si>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</si>
  <si>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</si>
  <si>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</si>
  <si>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</si>
  <si>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</si>
  <si>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</si>
  <si>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</si>
  <si>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</si>
  <si>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</si>
  <si>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</si>
  <si>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</si>
  <si>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</si>
  <si>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</si>
  <si>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</si>
  <si>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</si>
  <si>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</si>
  <si>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</si>
  <si>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</si>
  <si>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</si>
  <si>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</si>
  <si>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</si>
  <si>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</si>
  <si>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</si>
  <si>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</si>
  <si>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</si>
  <si>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</si>
  <si>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</si>
  <si>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</si>
  <si>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</si>
  <si>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</si>
  <si>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</si>
  <si>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</si>
  <si>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</si>
  <si>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</si>
  <si>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</si>
  <si>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</si>
  <si>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</si>
  <si>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</si>
  <si>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</si>
  <si>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</si>
  <si>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</si>
  <si>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</si>
  <si>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</si>
  <si>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</si>
  <si>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</si>
  <si>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</si>
  <si>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</si>
  <si>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</si>
  <si>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</si>
  <si>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</si>
  <si>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</si>
  <si>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</si>
  <si>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</si>
  <si>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</si>
  <si>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</si>
  <si>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</si>
  <si>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</si>
  <si>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</si>
  <si>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</si>
  <si>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</si>
  <si>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</si>
  <si>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</si>
  <si>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</si>
  <si>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</si>
  <si>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</si>
  <si>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</si>
  <si>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</si>
  <si>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</si>
  <si>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</si>
  <si>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</si>
  <si>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</si>
  <si>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</si>
  <si>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</si>
  <si>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</si>
  <si>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</si>
  <si>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</si>
  <si>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</si>
  <si>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</si>
  <si>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</si>
  <si>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</si>
  <si>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</si>
  <si>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</si>
  <si>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</si>
  <si>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</si>
  <si>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</si>
  <si>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</si>
  <si>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</si>
  <si>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</si>
  <si>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</si>
  <si>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</si>
  <si>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</si>
  <si>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</si>
  <si>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</si>
  <si>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</si>
  <si>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</si>
  <si>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</si>
  <si>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</si>
  <si>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</si>
  <si>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</si>
  <si>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</si>
  <si>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</si>
  <si>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</si>
  <si>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</si>
  <si>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</si>
  <si>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</si>
  <si>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</si>
  <si>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</si>
  <si>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</si>
  <si>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</si>
  <si>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</si>
  <si>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</si>
  <si>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</si>
  <si>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</si>
  <si>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</si>
  <si>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</si>
  <si>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</si>
  <si>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</si>
  <si>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</si>
  <si>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</si>
  <si>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</si>
  <si>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</si>
  <si>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</si>
  <si>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</si>
  <si>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</si>
  <si>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</si>
  <si>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</si>
  <si>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</si>
  <si>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</si>
  <si>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</si>
  <si>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</si>
  <si>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</si>
  <si>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</si>
  <si>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</si>
  <si>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</si>
  <si>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</si>
  <si>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</si>
  <si>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</si>
  <si>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</si>
  <si>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</si>
  <si>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</si>
  <si>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</si>
  <si>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</si>
  <si>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</si>
  <si>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</si>
  <si>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</si>
  <si>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</si>
  <si>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</si>
  <si>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</si>
  <si>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</si>
  <si>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</si>
  <si>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</si>
  <si>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</si>
  <si>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</si>
  <si>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</si>
  <si>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</si>
  <si>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</si>
  <si>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</si>
  <si>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</si>
  <si>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</si>
  <si>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</si>
  <si>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</si>
  <si>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</si>
  <si>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</si>
  <si>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</si>
  <si>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</si>
  <si>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</si>
  <si>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</si>
  <si>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</si>
  <si>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</si>
  <si>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</si>
  <si>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</si>
  <si>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</si>
  <si>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</si>
  <si>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</si>
  <si>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</si>
  <si>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</si>
  <si>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</si>
  <si>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</si>
  <si>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</si>
  <si>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</si>
  <si>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</si>
  <si>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</si>
  <si>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</si>
  <si>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</si>
  <si>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</si>
  <si>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</si>
  <si>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</si>
  <si>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</si>
  <si>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</si>
  <si>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</si>
  <si>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</si>
  <si>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</si>
  <si>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</si>
  <si>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</si>
  <si>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</si>
  <si>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</si>
  <si>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</si>
  <si>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</si>
  <si>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</si>
  <si>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</si>
  <si>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</si>
  <si>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</si>
  <si>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</si>
  <si>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</si>
  <si>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</si>
  <si>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</si>
  <si>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</si>
  <si>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</si>
  <si>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</si>
  <si>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</si>
  <si>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</si>
  <si>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</si>
  <si>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</si>
  <si>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</si>
  <si>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</si>
  <si>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</si>
  <si>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</si>
  <si>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</si>
  <si>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</si>
  <si>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</si>
  <si>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</si>
  <si>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</si>
  <si>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</si>
  <si>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</si>
  <si>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</si>
  <si>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</si>
  <si>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</si>
  <si>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</si>
  <si>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</si>
  <si>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</si>
  <si>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</si>
  <si>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</si>
  <si>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</si>
  <si>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</si>
  <si>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</si>
  <si>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</si>
  <si>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</si>
  <si>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</si>
  <si>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</si>
  <si>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</si>
  <si>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</si>
  <si>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</si>
  <si>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</si>
  <si>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</si>
  <si>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</si>
  <si>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</si>
  <si>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</si>
  <si>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</si>
  <si>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</si>
  <si>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</si>
  <si>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</si>
  <si>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</si>
  <si>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</si>
  <si>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</si>
  <si>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</si>
  <si>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</si>
  <si>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</si>
  <si>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</si>
  <si>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</si>
  <si>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</si>
  <si>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</si>
  <si>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</si>
  <si>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</si>
  <si>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</si>
  <si>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</si>
  <si>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</si>
  <si>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</si>
  <si>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</si>
  <si>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</si>
  <si>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</si>
  <si>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</si>
  <si>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</si>
  <si>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</si>
  <si>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</si>
  <si>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</si>
  <si>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</si>
  <si>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</si>
  <si>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</si>
  <si>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</si>
  <si>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</si>
  <si>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</si>
  <si>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</si>
  <si>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</si>
  <si>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</si>
  <si>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</si>
  <si>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</si>
  <si>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</si>
  <si>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</si>
  <si>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</si>
  <si>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</si>
  <si>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</si>
  <si>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</si>
  <si>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</si>
  <si>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</si>
  <si>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</si>
  <si>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</si>
  <si>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</si>
  <si>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</si>
  <si>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</si>
  <si>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</si>
  <si>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</si>
  <si>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</si>
  <si>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</si>
  <si>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</si>
  <si>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</si>
  <si>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</si>
  <si>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</si>
  <si>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</si>
  <si>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</si>
  <si>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</si>
  <si>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</si>
  <si>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</si>
  <si>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</si>
  <si>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</si>
  <si>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</si>
  <si>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</si>
  <si>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</si>
  <si>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</si>
  <si>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</si>
  <si>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</si>
  <si>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</si>
  <si>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</si>
  <si>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</si>
  <si>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</si>
  <si>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</si>
  <si>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</si>
  <si>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</si>
  <si>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</si>
  <si>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</si>
  <si>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</si>
  <si>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</si>
  <si>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</si>
  <si>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</si>
  <si>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</si>
  <si>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</si>
  <si>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</si>
  <si>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</si>
  <si>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</si>
  <si>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</si>
  <si>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</si>
  <si>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</si>
  <si>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</si>
  <si>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</si>
  <si>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</si>
  <si>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</si>
  <si>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</si>
  <si>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</si>
  <si>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</si>
  <si>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</si>
  <si>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</si>
  <si>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</si>
  <si>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</si>
  <si>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</si>
  <si>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</si>
  <si>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</si>
  <si>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</si>
  <si>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</si>
  <si>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</si>
  <si>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</si>
  <si>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</si>
  <si>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</si>
  <si>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</si>
  <si>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</si>
  <si>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</si>
  <si>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</si>
  <si>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</si>
  <si>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</si>
  <si>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</si>
  <si>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</si>
  <si>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</si>
  <si>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</si>
  <si>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</si>
  <si>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</si>
  <si>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</si>
  <si>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</si>
  <si>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</si>
  <si>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</si>
  <si>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</si>
  <si>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</si>
  <si>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</si>
  <si>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</si>
  <si>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</si>
  <si>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</si>
  <si>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</si>
  <si>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</si>
  <si>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</si>
  <si>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</si>
  <si>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</si>
  <si>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</si>
  <si>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</si>
  <si>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</si>
  <si>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</si>
  <si>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</si>
  <si>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</si>
  <si>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</si>
  <si>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</si>
  <si>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</si>
  <si>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</si>
  <si>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</si>
  <si>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</si>
  <si>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</si>
  <si>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</si>
  <si>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</si>
  <si>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</si>
  <si>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</si>
  <si>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</si>
  <si>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</si>
  <si>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</si>
  <si>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</si>
  <si>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</si>
  <si>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</si>
  <si>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</si>
  <si>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</si>
  <si>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</si>
  <si>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</si>
  <si>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</si>
  <si>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</si>
  <si>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</si>
  <si>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</si>
  <si>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</si>
  <si>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</si>
  <si>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</si>
  <si>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</si>
  <si>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</si>
  <si>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</si>
  <si>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</si>
  <si>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</si>
  <si>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</si>
  <si>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</si>
  <si>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</si>
  <si>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</si>
  <si>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</si>
  <si>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</si>
  <si>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</si>
  <si>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</si>
  <si>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</si>
  <si>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</si>
  <si>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</si>
  <si>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</si>
  <si>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</si>
  <si>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</si>
  <si>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</si>
  <si>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</si>
  <si>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</si>
  <si>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</si>
  <si>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</si>
  <si>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</si>
  <si>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</si>
  <si>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</si>
  <si>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</si>
  <si>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</si>
  <si>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</si>
  <si>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</si>
  <si>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</si>
  <si>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</si>
  <si>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</si>
  <si>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</si>
  <si>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</si>
  <si>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</si>
  <si>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</si>
  <si>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</si>
  <si>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</si>
  <si>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</si>
  <si>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</si>
  <si>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</si>
  <si>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</si>
  <si>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</si>
  <si>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</si>
  <si>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</si>
  <si>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</si>
  <si>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</si>
  <si>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</si>
  <si>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</si>
  <si>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</si>
  <si>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</si>
  <si>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</si>
  <si>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</si>
  <si>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</si>
  <si>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</si>
  <si>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</si>
  <si>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</si>
  <si>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</si>
  <si>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</si>
  <si>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</si>
  <si>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</si>
  <si>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</si>
  <si>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</si>
  <si>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</si>
  <si>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</si>
  <si>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</si>
  <si>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</si>
  <si>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</si>
  <si>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</si>
  <si>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</si>
  <si>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</si>
  <si>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</si>
  <si>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</si>
  <si>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</si>
  <si>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</si>
  <si>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</si>
  <si>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</si>
  <si>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</si>
  <si>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</si>
  <si>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</si>
  <si>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</si>
  <si>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</si>
  <si>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</si>
  <si>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</si>
  <si>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</si>
  <si>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</si>
  <si>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</si>
  <si>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</si>
  <si>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</si>
  <si>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</si>
  <si>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</si>
  <si>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</si>
  <si>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</si>
  <si>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</si>
  <si>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</si>
  <si>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</si>
  <si>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</si>
  <si>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</si>
  <si>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</si>
  <si>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</si>
  <si>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</si>
  <si>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</si>
  <si>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</si>
  <si>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</si>
  <si>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</si>
  <si>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</si>
  <si>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</si>
  <si>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</si>
  <si>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</si>
  <si>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</si>
  <si>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</si>
  <si>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</si>
  <si>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</si>
  <si>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</si>
  <si>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</si>
  <si>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</si>
  <si>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</si>
  <si>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</si>
  <si>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</si>
  <si>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</si>
  <si>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</si>
  <si>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</si>
  <si>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</si>
  <si>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</si>
  <si>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</si>
  <si>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</si>
  <si>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</si>
  <si>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</si>
  <si>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</si>
  <si>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</si>
  <si>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</si>
  <si>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</si>
  <si>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</si>
  <si>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</si>
  <si>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</si>
  <si>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</si>
  <si>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</si>
  <si>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</si>
  <si>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</si>
  <si>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</si>
  <si>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</si>
  <si>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</si>
  <si>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</si>
  <si>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</si>
  <si>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</si>
  <si>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</si>
  <si>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</si>
  <si>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</si>
  <si>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</si>
  <si>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</si>
  <si>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</si>
  <si>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</si>
  <si>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</si>
  <si>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</si>
  <si>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</si>
  <si>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</si>
  <si>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</si>
  <si>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</si>
  <si>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</si>
  <si>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</si>
  <si>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</si>
  <si>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</si>
  <si>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</si>
  <si>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</si>
  <si>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</si>
  <si>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</si>
  <si>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</si>
  <si>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</si>
  <si>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</si>
  <si>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</si>
  <si>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</si>
  <si>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</si>
  <si>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</si>
  <si>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</si>
  <si>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</si>
  <si>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</si>
  <si>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</si>
  <si>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</si>
  <si>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</si>
  <si>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</si>
  <si>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</si>
  <si>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</si>
  <si>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</si>
  <si>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</si>
  <si>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</si>
  <si>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</si>
  <si>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</si>
  <si>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</si>
  <si>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</si>
  <si>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</si>
  <si>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</si>
  <si>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</si>
  <si>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</si>
  <si>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</si>
  <si>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</si>
  <si>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</si>
  <si>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</si>
  <si>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</si>
  <si>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</si>
  <si>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</si>
  <si>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</si>
  <si>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</si>
  <si>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</si>
  <si>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</si>
  <si>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</si>
  <si>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</si>
  <si>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</si>
  <si>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</si>
  <si>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</si>
  <si>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</si>
  <si>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</si>
  <si>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</si>
  <si>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</si>
  <si>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</si>
  <si>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</si>
  <si>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</si>
  <si>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</si>
  <si>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</si>
  <si>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</si>
  <si>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</si>
  <si>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</si>
  <si>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</si>
  <si>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</si>
  <si>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</si>
  <si>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</si>
  <si>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</si>
  <si>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</si>
  <si>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</si>
  <si>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</si>
  <si>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</si>
  <si>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</si>
  <si>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</si>
  <si>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</si>
  <si>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</si>
  <si>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</si>
  <si>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</si>
  <si>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</si>
  <si>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</si>
  <si>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</si>
  <si>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</si>
  <si>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</si>
  <si>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</si>
  <si>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</si>
  <si>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</si>
  <si>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</si>
  <si>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</si>
  <si>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</si>
  <si>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</si>
  <si>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</si>
  <si>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</si>
  <si>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</si>
  <si>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</si>
  <si>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</si>
  <si>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</si>
  <si>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</si>
  <si>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</si>
  <si>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</si>
  <si>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</si>
  <si>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</si>
  <si>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</si>
  <si>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</si>
  <si>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</si>
  <si>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</si>
  <si>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</si>
  <si>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</si>
  <si>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</si>
  <si>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</si>
  <si>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</si>
  <si>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</si>
  <si>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</si>
  <si>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</si>
  <si>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</si>
  <si>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</si>
  <si>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</si>
  <si>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</si>
  <si>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</si>
  <si>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</si>
  <si>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</si>
  <si>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</si>
  <si>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</si>
  <si>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</si>
  <si>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</si>
  <si>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</si>
  <si>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</si>
  <si>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</si>
  <si>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</si>
  <si>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</si>
  <si>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</si>
  <si>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</si>
  <si>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</si>
  <si>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</si>
  <si>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</si>
  <si>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</si>
  <si>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</si>
  <si>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</si>
  <si>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</si>
  <si>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</si>
  <si>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</si>
  <si>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</si>
  <si>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</si>
  <si>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</si>
  <si>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</si>
  <si>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</si>
  <si>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</si>
  <si>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</si>
  <si>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</si>
  <si>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</si>
  <si>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</si>
  <si>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</si>
  <si>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</si>
  <si>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</si>
  <si>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</si>
  <si>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</si>
  <si>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</si>
  <si>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</si>
  <si>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</si>
  <si>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</si>
  <si>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</si>
  <si>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</si>
  <si>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</si>
  <si>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</si>
  <si>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</si>
  <si>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</si>
  <si>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</si>
  <si>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</si>
  <si>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</si>
  <si>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</si>
  <si>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</si>
  <si>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</si>
  <si>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</si>
  <si>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</si>
  <si>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</si>
  <si>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</si>
  <si>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</si>
  <si>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</si>
  <si>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</si>
  <si>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</si>
  <si>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</si>
  <si>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</si>
  <si>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</si>
  <si>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</si>
  <si>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</si>
  <si>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</si>
  <si>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</si>
  <si>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</si>
  <si>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</si>
  <si>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</si>
  <si>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</si>
  <si>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</si>
  <si>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</si>
  <si>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</si>
  <si>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</si>
  <si>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</si>
  <si>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</si>
  <si>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</si>
  <si>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</si>
  <si>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</si>
  <si>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</si>
  <si>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</si>
  <si>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</si>
  <si>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</si>
  <si>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</si>
  <si>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</si>
  <si>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</si>
  <si>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</si>
  <si>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</si>
  <si>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</si>
  <si>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</si>
  <si>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</si>
  <si>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</si>
  <si>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</si>
  <si>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</si>
  <si>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</si>
  <si>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</si>
  <si>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</si>
  <si>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</si>
  <si>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</si>
  <si>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</si>
  <si>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</si>
  <si>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</si>
  <si>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</si>
  <si>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</si>
  <si>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</si>
  <si>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</si>
  <si>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</si>
  <si>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</si>
  <si>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</si>
  <si>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</si>
  <si>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</si>
  <si>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</si>
  <si>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</si>
  <si>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</si>
  <si>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</si>
  <si>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</si>
  <si>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</si>
  <si>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</si>
  <si>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</si>
  <si>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</si>
  <si>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</si>
  <si>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</si>
  <si>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</si>
  <si>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</si>
  <si>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</si>
  <si>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</si>
  <si>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</si>
  <si>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</si>
  <si>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</si>
  <si>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</si>
  <si>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</si>
  <si>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</si>
  <si>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</si>
  <si>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</si>
  <si>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</si>
  <si>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</si>
  <si>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</si>
  <si>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</si>
  <si>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</si>
  <si>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</si>
  <si>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</si>
  <si>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</si>
  <si>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</si>
  <si>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</si>
  <si>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</si>
  <si>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</si>
  <si>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</si>
  <si>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</si>
  <si>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</si>
  <si>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</si>
  <si>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</si>
  <si>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</si>
  <si>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</si>
  <si>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</si>
  <si>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</si>
  <si>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</si>
  <si>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</si>
  <si>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</si>
  <si>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</si>
  <si>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</si>
  <si>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</si>
  <si>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</si>
  <si>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</si>
  <si>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</si>
  <si>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</si>
  <si>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</si>
  <si>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</si>
  <si>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</si>
  <si>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</si>
  <si>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</si>
  <si>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</si>
  <si>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</si>
  <si>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</si>
  <si>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</si>
  <si>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</si>
  <si>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</si>
  <si>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</si>
  <si>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</si>
  <si>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</si>
  <si>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</si>
  <si>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</si>
  <si>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</si>
  <si>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</si>
  <si>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</si>
  <si>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</si>
  <si>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</si>
  <si>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</si>
  <si>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</si>
  <si>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</si>
  <si>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</si>
  <si>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</si>
  <si>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</si>
  <si>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</si>
  <si>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</si>
  <si>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</si>
  <si>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</si>
  <si>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</si>
  <si>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</si>
  <si>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</si>
  <si>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</si>
  <si>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</si>
  <si>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</si>
  <si>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</si>
  <si>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</si>
  <si>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</si>
  <si>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</si>
  <si>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</si>
  <si>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</si>
  <si>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</si>
  <si>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</si>
  <si>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</si>
  <si>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</si>
  <si>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</si>
  <si>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</si>
  <si>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</si>
  <si>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</si>
  <si>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</si>
  <si>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</si>
  <si>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</si>
  <si>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</si>
  <si>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</si>
  <si>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</si>
  <si>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</si>
  <si>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</si>
  <si>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</si>
  <si>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</si>
  <si>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</si>
  <si>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</si>
  <si>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</si>
  <si>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</si>
  <si>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</si>
  <si>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</si>
  <si>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</si>
  <si>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</si>
  <si>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</si>
  <si>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</si>
  <si>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</si>
  <si>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</si>
  <si>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</si>
  <si>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</si>
  <si>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</si>
  <si>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</si>
  <si>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</si>
  <si>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</si>
  <si>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</si>
  <si>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</si>
  <si>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</si>
  <si>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</si>
  <si>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</si>
  <si>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</si>
  <si>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</si>
  <si>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</si>
  <si>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</si>
  <si>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</si>
  <si>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</si>
  <si>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</si>
  <si>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</si>
  <si>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</si>
  <si>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</si>
  <si>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</si>
  <si>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</si>
  <si>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</si>
  <si>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</si>
  <si>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</si>
  <si>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</si>
  <si>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</si>
  <si>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</si>
  <si>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</si>
  <si>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</si>
  <si>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</si>
  <si>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</si>
  <si>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</si>
  <si>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</si>
  <si>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</si>
  <si>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</si>
  <si>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</si>
  <si>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</si>
  <si>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</si>
  <si>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</si>
  <si>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</si>
  <si>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</si>
  <si>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</si>
  <si>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</si>
  <si>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</si>
  <si>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</si>
  <si>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</si>
  <si>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</si>
  <si>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</si>
  <si>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</si>
  <si>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</si>
  <si>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</si>
  <si>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</si>
  <si>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</si>
  <si>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</si>
  <si>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</si>
  <si>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</si>
  <si>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</si>
  <si>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</si>
  <si>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</si>
  <si>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</si>
  <si>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</si>
  <si>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</si>
  <si>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</si>
  <si>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</si>
  <si>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</si>
  <si>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</si>
  <si>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</si>
  <si>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</si>
  <si>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</si>
  <si>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</si>
  <si>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</si>
  <si>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</si>
  <si>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</si>
  <si>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</si>
  <si>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</si>
  <si>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</si>
  <si>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</si>
  <si>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</si>
  <si>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</si>
  <si>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</si>
  <si>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</si>
  <si>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</si>
  <si>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</si>
  <si>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</si>
  <si>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</si>
  <si>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</si>
  <si>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</si>
  <si>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</si>
  <si>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</si>
  <si>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</si>
  <si>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</si>
  <si>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</si>
  <si>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</si>
  <si>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</si>
  <si>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</si>
  <si>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</si>
  <si>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</si>
  <si>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</si>
  <si>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</si>
  <si>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</si>
  <si>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</si>
  <si>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</si>
  <si>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</si>
  <si>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</si>
  <si>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</si>
  <si>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</si>
  <si>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</si>
  <si>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</si>
  <si>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</si>
  <si>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</si>
  <si>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</si>
  <si>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</si>
  <si>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</si>
  <si>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</si>
  <si>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</si>
  <si>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</si>
  <si>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</si>
  <si>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</si>
  <si>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</si>
  <si>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</si>
  <si>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</si>
  <si>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</si>
  <si>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</si>
  <si>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</si>
  <si>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</si>
  <si>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</si>
  <si>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</si>
  <si>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</si>
  <si>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</si>
  <si>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</si>
  <si>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</si>
  <si>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</si>
  <si>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</si>
  <si>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</si>
  <si>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</si>
  <si>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</si>
  <si>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</si>
  <si>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</si>
  <si>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</si>
  <si>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</si>
  <si>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</si>
  <si>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</si>
  <si>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</si>
  <si>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</si>
  <si>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</si>
  <si>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</si>
  <si>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</si>
  <si>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</si>
  <si>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</si>
  <si>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</si>
  <si>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</si>
  <si>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</si>
  <si>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</si>
  <si>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</si>
  <si>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</si>
  <si>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</si>
  <si>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</si>
  <si>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</si>
  <si>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</si>
  <si>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</si>
  <si>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</si>
  <si>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</si>
  <si>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</si>
  <si>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</si>
  <si>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</si>
  <si>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</si>
  <si>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</si>
  <si>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</si>
  <si>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</si>
  <si>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</si>
  <si>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</si>
  <si>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</si>
  <si>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</si>
  <si>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</si>
  <si>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</si>
  <si>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</si>
  <si>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</si>
  <si>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</si>
  <si>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</si>
  <si>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</si>
  <si>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</si>
  <si>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</si>
  <si>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</si>
  <si>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</si>
  <si>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</si>
  <si>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</si>
  <si>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</si>
  <si>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</si>
  <si>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</si>
  <si>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</si>
  <si>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</si>
  <si>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</si>
  <si>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</si>
  <si>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</si>
  <si>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</si>
  <si>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</si>
  <si>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</si>
  <si>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</si>
  <si>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</si>
  <si>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</si>
  <si>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</si>
  <si>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</si>
  <si>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</si>
  <si>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</si>
  <si>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</si>
  <si>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</si>
  <si>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</si>
  <si>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</si>
  <si>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</si>
  <si>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</si>
  <si>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</si>
  <si>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</si>
  <si>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</si>
  <si>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</si>
  <si>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</si>
  <si>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</si>
  <si>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</si>
  <si>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</si>
  <si>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</si>
  <si>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</si>
  <si>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</si>
  <si>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</si>
  <si>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</si>
  <si>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</si>
  <si>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</si>
  <si>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</si>
  <si>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</si>
  <si>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</si>
  <si>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</si>
  <si>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</si>
  <si>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</si>
  <si>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</si>
  <si>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</si>
  <si>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</si>
  <si>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</si>
  <si>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</si>
  <si>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</si>
  <si>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</si>
  <si>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</si>
  <si>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</si>
  <si>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</si>
  <si>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</si>
  <si>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</si>
  <si>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</si>
  <si>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</si>
  <si>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</si>
  <si>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</si>
  <si>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</si>
  <si>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</si>
  <si>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</si>
  <si>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</si>
  <si>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</si>
  <si>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</si>
  <si>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</si>
  <si>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</si>
  <si>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</si>
  <si>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</si>
  <si>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</si>
  <si>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</si>
  <si>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</si>
  <si>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</si>
  <si>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</si>
  <si>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</si>
  <si>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</si>
  <si>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</si>
  <si>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</si>
  <si>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</si>
  <si>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</si>
  <si>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</si>
  <si>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</si>
  <si>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</si>
  <si>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</si>
  <si>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</si>
  <si>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</si>
  <si>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</si>
  <si>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</si>
  <si>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</si>
  <si>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</si>
  <si>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</si>
  <si>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</si>
  <si>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</si>
  <si>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</si>
  <si>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</si>
  <si>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</si>
  <si>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</si>
  <si>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</si>
  <si>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</si>
  <si>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</si>
  <si>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</si>
  <si>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</si>
  <si>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</si>
  <si>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</si>
  <si>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</si>
  <si>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</si>
  <si>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</si>
  <si>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</si>
  <si>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</si>
  <si>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</si>
  <si>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</si>
  <si>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</si>
  <si>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</si>
  <si>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</si>
  <si>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</si>
  <si>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</si>
  <si>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</si>
  <si>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</si>
  <si>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</si>
  <si>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</si>
  <si>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</si>
  <si>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</si>
  <si>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</si>
  <si>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</si>
  <si>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</si>
  <si>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</si>
  <si>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</si>
  <si>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</si>
  <si>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</si>
  <si>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</si>
  <si>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</si>
  <si>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</si>
  <si>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</si>
  <si>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</si>
  <si>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</si>
  <si>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</si>
  <si>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</si>
  <si>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</si>
  <si>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</si>
  <si>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</si>
  <si>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</si>
  <si>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</si>
  <si>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</si>
  <si>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</si>
  <si>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</si>
  <si>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</si>
  <si>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</si>
  <si>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</si>
  <si>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</si>
  <si>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</si>
  <si>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</si>
  <si>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</si>
  <si>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</si>
  <si>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</si>
  <si>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</si>
  <si>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</si>
  <si>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</si>
  <si>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</si>
  <si>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</si>
  <si>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</si>
  <si>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</si>
  <si>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</si>
  <si>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</si>
  <si>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</si>
  <si>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</si>
  <si>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</si>
  <si>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</si>
  <si>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</si>
  <si>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</si>
  <si>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</si>
  <si>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</si>
  <si>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</si>
  <si>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</si>
  <si>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</si>
  <si>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</si>
  <si>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</si>
  <si>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</si>
  <si>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</si>
  <si>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</si>
  <si>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</si>
  <si>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</si>
  <si>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</si>
  <si>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</si>
  <si>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</si>
  <si>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</si>
  <si>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</si>
  <si>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</si>
  <si>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</si>
  <si>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</si>
  <si>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</si>
  <si>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</si>
  <si>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</si>
  <si>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</si>
  <si>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</si>
  <si>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</si>
  <si>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</si>
  <si>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</si>
  <si>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</si>
  <si>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</si>
  <si>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</si>
  <si>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</si>
  <si>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</si>
  <si>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</si>
  <si>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</si>
  <si>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</si>
  <si>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</si>
  <si>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</si>
  <si>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</si>
  <si>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</si>
  <si>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</si>
  <si>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</si>
  <si>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</si>
  <si>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</si>
  <si>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</si>
  <si>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</si>
  <si>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</si>
  <si>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</si>
  <si>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</si>
  <si>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</si>
  <si>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</si>
  <si>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</si>
  <si>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</si>
  <si>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</si>
  <si>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</si>
  <si>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</si>
  <si>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</si>
  <si>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</si>
  <si>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</si>
  <si>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</si>
  <si>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</si>
  <si>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</si>
  <si>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</si>
  <si>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</si>
  <si>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</si>
  <si>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</si>
  <si>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</si>
  <si>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</si>
  <si>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</si>
  <si>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</si>
  <si>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</si>
  <si>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</si>
  <si>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</si>
  <si>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</si>
  <si>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</si>
  <si>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</si>
  <si>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</si>
  <si>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</si>
  <si>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</si>
  <si>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</si>
  <si>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</si>
  <si>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</si>
  <si>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</si>
  <si>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</si>
  <si>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</si>
  <si>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</si>
  <si>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</si>
  <si>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</si>
  <si>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</si>
  <si>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</si>
  <si>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</si>
  <si>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</si>
  <si>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</si>
  <si>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</si>
  <si>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</si>
  <si>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</si>
  <si>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</si>
  <si>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</si>
  <si>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</si>
  <si>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</si>
  <si>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</si>
  <si>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</si>
  <si>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</si>
  <si>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</si>
  <si>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</si>
  <si>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</si>
  <si>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</si>
  <si>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</si>
  <si>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</si>
  <si>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</si>
  <si>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</si>
  <si>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</si>
  <si>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</si>
  <si>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</si>
  <si>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</si>
  <si>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</si>
  <si>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</si>
  <si>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</si>
  <si>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</si>
  <si>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</si>
  <si>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</si>
  <si>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</si>
  <si>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</si>
  <si>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</si>
  <si>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</si>
  <si>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</si>
  <si>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</si>
  <si>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</si>
  <si>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</si>
  <si>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</si>
  <si>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</si>
  <si>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</si>
  <si>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</si>
  <si>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</si>
  <si>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</si>
  <si>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</si>
  <si>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</si>
  <si>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</si>
  <si>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</si>
  <si>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</si>
  <si>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</si>
  <si>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</si>
  <si>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</si>
  <si>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</si>
  <si>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</si>
  <si>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</si>
  <si>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</si>
  <si>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</si>
  <si>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</si>
  <si>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</si>
  <si>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</si>
  <si>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</si>
  <si>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</si>
  <si>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</si>
  <si>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</si>
  <si>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</si>
  <si>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</si>
  <si>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</si>
  <si>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</si>
  <si>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</si>
  <si>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</si>
  <si>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</si>
  <si>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</si>
  <si>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</si>
  <si>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</si>
  <si>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</si>
  <si>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</si>
  <si>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</si>
  <si>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</si>
  <si>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</si>
  <si>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</si>
  <si>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</si>
  <si>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</si>
  <si>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</si>
  <si>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</si>
  <si>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</si>
  <si>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</si>
  <si>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</si>
  <si>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</si>
  <si>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</si>
  <si>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</si>
  <si>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</si>
  <si>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</si>
  <si>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</si>
  <si>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</si>
  <si>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</si>
  <si>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</si>
  <si>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</si>
  <si>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</si>
  <si>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</si>
  <si>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</si>
  <si>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</si>
  <si>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</si>
  <si>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</si>
  <si>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</si>
  <si>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</si>
  <si>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</si>
  <si>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</si>
  <si>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</si>
  <si>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</si>
  <si>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</si>
  <si>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</si>
  <si>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</si>
  <si>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</si>
  <si>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</si>
  <si>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</si>
  <si>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</si>
  <si>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</si>
  <si>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</si>
  <si>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</si>
  <si>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</si>
  <si>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</si>
  <si>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</si>
  <si>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</si>
  <si>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</si>
  <si>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</si>
  <si>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</si>
  <si>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</si>
  <si>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</si>
  <si>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</si>
  <si>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</si>
  <si>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</si>
  <si>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</si>
  <si>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</si>
  <si>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</si>
  <si>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</si>
  <si>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</si>
  <si>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</si>
  <si>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</si>
  <si>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</si>
  <si>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</si>
  <si>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</si>
  <si>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</si>
  <si>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</si>
  <si>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</si>
  <si>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</si>
  <si>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</si>
  <si>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</si>
  <si>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</si>
  <si>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</si>
  <si>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</si>
  <si>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</si>
  <si>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</si>
  <si>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</si>
  <si>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</si>
  <si>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</si>
  <si>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</si>
  <si>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</si>
  <si>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</si>
  <si>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</si>
  <si>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</si>
  <si>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</si>
  <si>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</si>
  <si>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</si>
  <si>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</si>
  <si>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</si>
  <si>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</si>
  <si>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</si>
  <si>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</si>
  <si>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</si>
  <si>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</si>
  <si>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</si>
  <si>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</si>
  <si>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</si>
  <si>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</si>
  <si>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</si>
  <si>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</si>
  <si>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</si>
  <si>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</si>
  <si>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</si>
  <si>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</si>
  <si>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</si>
  <si>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</si>
  <si>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</si>
  <si>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</si>
  <si>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</si>
  <si>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</si>
  <si>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</si>
  <si>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</si>
  <si>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</si>
  <si>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</si>
  <si>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</si>
  <si>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</si>
  <si>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</si>
  <si>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</si>
  <si>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</si>
  <si>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</si>
  <si>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</si>
  <si>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</si>
  <si>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</si>
  <si>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</si>
  <si>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</si>
  <si>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</si>
  <si>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</si>
  <si>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</si>
  <si>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</si>
  <si>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</si>
  <si>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</si>
  <si>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</si>
  <si>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</si>
  <si>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</si>
  <si>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</si>
  <si>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</si>
  <si>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</si>
  <si>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</si>
  <si>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</si>
  <si>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</si>
  <si>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</si>
  <si>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</si>
  <si>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</si>
  <si>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</si>
  <si>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</si>
  <si>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</si>
  <si>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</si>
  <si>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</si>
  <si>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</si>
  <si>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</si>
  <si>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</si>
  <si>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</si>
  <si>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</si>
  <si>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</si>
  <si>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</si>
  <si>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</si>
  <si>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</si>
  <si>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</si>
  <si>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</si>
  <si>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</si>
  <si>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</si>
  <si>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</si>
  <si>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</si>
  <si>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</si>
  <si>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</si>
  <si>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</si>
  <si>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</si>
  <si>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</si>
  <si>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</si>
  <si>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</si>
  <si>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</si>
  <si>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</si>
  <si>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</si>
  <si>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</si>
  <si>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</si>
  <si>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</si>
  <si>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</si>
  <si>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</si>
  <si>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</si>
  <si>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</si>
  <si>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</si>
  <si>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</si>
  <si>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</si>
  <si>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</si>
  <si>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</si>
  <si>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</si>
  <si>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</si>
  <si>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</si>
  <si>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</si>
  <si>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</si>
  <si>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</si>
  <si>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</si>
  <si>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</si>
  <si>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</si>
  <si>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</si>
  <si>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</si>
  <si>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</si>
  <si>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</si>
  <si>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</si>
  <si>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</si>
  <si>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</si>
  <si>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</si>
  <si>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</si>
  <si>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</si>
  <si>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</si>
  <si>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</si>
  <si>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</si>
  <si>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</si>
  <si>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</si>
  <si>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</si>
  <si>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</si>
  <si>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</si>
  <si>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</si>
  <si>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</si>
  <si>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</si>
  <si>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</si>
  <si>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</si>
  <si>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</si>
  <si>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</si>
  <si>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</si>
  <si>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</si>
  <si>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</si>
  <si>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</si>
  <si>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</si>
  <si>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</si>
  <si>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</si>
  <si>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</si>
  <si>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</si>
  <si>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</si>
  <si>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</si>
  <si>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</si>
  <si>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</si>
  <si>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</si>
  <si>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</si>
  <si>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</si>
  <si>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</si>
  <si>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</si>
  <si>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</si>
  <si>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</si>
  <si>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</si>
  <si>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</si>
  <si>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</si>
  <si>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</si>
  <si>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</si>
  <si>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</si>
  <si>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</si>
  <si>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</si>
  <si>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</si>
  <si>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</si>
  <si>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</si>
  <si>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</si>
  <si>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</si>
  <si>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</si>
  <si>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</si>
  <si>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</si>
  <si>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</si>
  <si>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</si>
  <si>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</si>
  <si>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</si>
  <si>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</si>
  <si>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</si>
  <si>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</si>
  <si>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</si>
  <si>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</si>
  <si>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</si>
  <si>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</si>
  <si>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</si>
  <si>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</si>
  <si>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</si>
  <si>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</si>
  <si>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</si>
  <si>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</si>
  <si>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</si>
  <si>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</si>
  <si>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</si>
  <si>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</si>
  <si>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</si>
  <si>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</si>
  <si>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</si>
  <si>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</si>
  <si>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</si>
  <si>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</si>
  <si>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</si>
  <si>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</si>
  <si>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</si>
  <si>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</si>
  <si>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</si>
  <si>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</si>
  <si>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</si>
  <si>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</si>
  <si>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</si>
  <si>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</si>
  <si>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</si>
  <si>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</si>
  <si>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</si>
  <si>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</si>
  <si>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</si>
  <si>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</si>
  <si>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</si>
  <si>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</si>
  <si>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</si>
  <si>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</si>
  <si>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</si>
  <si>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</si>
  <si>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</si>
  <si>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</si>
  <si>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</si>
  <si>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</si>
  <si>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</si>
  <si>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</si>
  <si>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</si>
  <si>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</si>
  <si>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</si>
  <si>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</si>
  <si>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</si>
  <si>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</si>
  <si>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</si>
  <si>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</si>
  <si>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</si>
  <si>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</si>
  <si>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</si>
  <si>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</si>
  <si>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</si>
  <si>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</si>
  <si>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</si>
  <si>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</si>
  <si>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</si>
  <si>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</si>
  <si>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</si>
  <si>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</si>
  <si>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</si>
  <si>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</si>
  <si>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</si>
  <si>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</si>
  <si>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</si>
  <si>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</si>
  <si>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</si>
  <si>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</si>
  <si>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</si>
  <si>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</si>
  <si>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</si>
  <si>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</si>
  <si>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</si>
  <si>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</si>
  <si>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</si>
  <si>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</si>
  <si>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</si>
  <si>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</si>
  <si>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</si>
  <si>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</si>
  <si>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</si>
  <si>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</si>
  <si>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</si>
  <si>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</si>
  <si>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</si>
  <si>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</si>
  <si>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</si>
  <si>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</si>
  <si>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</si>
  <si>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</si>
  <si>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</si>
  <si>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</si>
  <si>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</si>
  <si>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</si>
  <si>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</si>
  <si>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</si>
  <si>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</si>
  <si>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</si>
  <si>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</si>
  <si>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</si>
  <si>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</si>
  <si>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</si>
  <si>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</si>
  <si>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</si>
  <si>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</si>
  <si>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</si>
  <si>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</si>
  <si>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</si>
  <si>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</si>
  <si>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</si>
  <si>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</si>
  <si>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</si>
  <si>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</si>
  <si>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</si>
  <si>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</si>
  <si>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</si>
  <si>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</si>
  <si>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</si>
  <si>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</si>
  <si>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</si>
  <si>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</si>
  <si>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</si>
  <si>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</si>
  <si>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</si>
  <si>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</si>
  <si>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</si>
  <si>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</si>
  <si>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</si>
  <si>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</si>
  <si>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</si>
  <si>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</si>
  <si>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</si>
  <si>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</si>
  <si>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</si>
  <si>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</si>
  <si>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</si>
  <si>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</si>
  <si>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</si>
  <si>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</si>
  <si>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</si>
  <si>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</si>
  <si>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</si>
  <si>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</si>
  <si>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</si>
  <si>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</si>
  <si>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</si>
  <si>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</si>
  <si>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</si>
  <si>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</si>
  <si>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</si>
  <si>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</si>
  <si>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</si>
  <si>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</si>
  <si>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</si>
  <si>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</si>
  <si>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</si>
  <si>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</si>
  <si>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</si>
  <si>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</si>
  <si>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</si>
  <si>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</si>
  <si>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</si>
  <si>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</si>
  <si>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</si>
  <si>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</si>
  <si>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</si>
  <si>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</si>
  <si>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</si>
  <si>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</si>
  <si>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</si>
  <si>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</si>
  <si>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</si>
  <si>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</si>
  <si>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</si>
  <si>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</si>
  <si>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</si>
  <si>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</si>
  <si>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</si>
  <si>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</si>
  <si>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</si>
  <si>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</si>
  <si>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</si>
  <si>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</si>
  <si>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</si>
  <si>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</si>
  <si>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</si>
  <si>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</si>
  <si>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</si>
  <si>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</si>
  <si>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</si>
  <si>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</si>
  <si>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</si>
  <si>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</si>
  <si>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</si>
  <si>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</si>
  <si>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</si>
  <si>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</si>
  <si>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</si>
  <si>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</si>
  <si>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</si>
  <si>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</si>
  <si>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</si>
  <si>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</si>
  <si>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</si>
  <si>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</si>
  <si>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</si>
  <si>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</si>
  <si>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</si>
  <si>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</si>
  <si>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</si>
  <si>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</si>
  <si>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</si>
  <si>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</si>
  <si>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</si>
  <si>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</si>
  <si>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</si>
  <si>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</si>
  <si>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</si>
  <si>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</si>
  <si>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</si>
  <si>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</si>
  <si>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</si>
  <si>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</si>
  <si>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</si>
  <si>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</si>
  <si>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</si>
  <si>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</si>
  <si>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</si>
  <si>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</si>
  <si>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</si>
  <si>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</si>
  <si>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</si>
  <si>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</si>
  <si>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</si>
  <si>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</si>
  <si>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</si>
  <si>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</si>
  <si>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</si>
  <si>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</si>
  <si>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</si>
  <si>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</si>
  <si>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</si>
  <si>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</si>
  <si>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</si>
  <si>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</si>
  <si>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</si>
  <si>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</si>
  <si>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</si>
  <si>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</si>
  <si>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</si>
  <si>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</si>
  <si>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</si>
  <si>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</si>
  <si>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</si>
  <si>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</si>
  <si>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</si>
  <si>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</si>
  <si>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</si>
  <si>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</si>
  <si>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</si>
  <si>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</si>
  <si>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</si>
  <si>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</si>
  <si>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</si>
  <si>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</si>
  <si>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</si>
  <si>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</si>
  <si>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</si>
  <si>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</si>
  <si>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</si>
  <si>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</si>
  <si>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</si>
  <si>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</si>
  <si>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</si>
  <si>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</si>
  <si>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</si>
  <si>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</si>
  <si>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</si>
  <si>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</si>
  <si>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</si>
  <si>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</si>
  <si>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</si>
  <si>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</si>
  <si>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</si>
  <si>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</si>
  <si>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</si>
  <si>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</si>
  <si>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</si>
  <si>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</si>
  <si>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</si>
  <si>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</si>
  <si>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</si>
  <si>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</si>
  <si>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</si>
  <si>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</si>
  <si>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</si>
  <si>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</si>
  <si>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</si>
  <si>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</si>
  <si>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</si>
  <si>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</si>
  <si>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</si>
  <si>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</si>
  <si>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</si>
  <si>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</si>
  <si>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</si>
  <si>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</si>
  <si>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</si>
  <si>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</si>
  <si>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</si>
  <si>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</si>
  <si>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</si>
  <si>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</si>
  <si>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</si>
  <si>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</si>
  <si>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</si>
  <si>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</si>
  <si>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</si>
  <si>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</si>
  <si>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</si>
  <si>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</si>
  <si>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</si>
  <si>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</si>
  <si>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</si>
  <si>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</si>
  <si>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</si>
  <si>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</si>
  <si>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</si>
  <si>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</si>
  <si>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</si>
  <si>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</si>
  <si>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</si>
  <si>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</si>
  <si>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</si>
  <si>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</si>
  <si>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</si>
  <si>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</si>
  <si>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</si>
  <si>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</si>
  <si>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</si>
  <si>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</si>
  <si>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</si>
  <si>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</si>
  <si>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</si>
  <si>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</si>
  <si>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</si>
  <si>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</si>
  <si>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</si>
  <si>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</si>
  <si>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</si>
  <si>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</si>
  <si>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</si>
  <si>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</si>
  <si>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</si>
  <si>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</si>
  <si>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</si>
  <si>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</si>
  <si>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</si>
  <si>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</si>
  <si>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</si>
  <si>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</si>
  <si>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</si>
  <si>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</si>
  <si>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</si>
  <si>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</si>
  <si>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</si>
  <si>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</si>
  <si>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</si>
  <si>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</si>
  <si>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</si>
  <si>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</si>
  <si>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</si>
  <si>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</si>
  <si>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</si>
  <si>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</si>
  <si>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</si>
  <si>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</si>
  <si>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</si>
  <si>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</si>
  <si>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</si>
  <si>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</si>
  <si>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</si>
  <si>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</si>
  <si>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</si>
  <si>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</si>
  <si>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</si>
  <si>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</si>
  <si>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</si>
  <si>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</si>
  <si>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</si>
  <si>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</si>
  <si>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</si>
  <si>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</si>
  <si>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</si>
  <si>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</si>
  <si>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</si>
  <si>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</si>
  <si>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</si>
  <si>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</si>
  <si>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</si>
  <si>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</si>
  <si>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</si>
  <si>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</si>
  <si>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</si>
  <si>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</si>
  <si>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</si>
  <si>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</si>
  <si>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</si>
  <si>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</si>
  <si>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</si>
  <si>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</si>
  <si>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</si>
  <si>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</si>
  <si>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</si>
  <si>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</si>
  <si>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</si>
  <si>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</si>
  <si>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</si>
  <si>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</si>
  <si>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</si>
  <si>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</si>
  <si>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</si>
  <si>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</si>
  <si>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</si>
  <si>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</si>
  <si>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</si>
  <si>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</si>
  <si>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</si>
  <si>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</si>
  <si>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</si>
  <si>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</si>
  <si>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</si>
  <si>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</si>
  <si>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</si>
  <si>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</si>
  <si>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</si>
  <si>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</si>
  <si>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</si>
  <si>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</si>
  <si>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</si>
  <si>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</si>
  <si>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</si>
  <si>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</si>
  <si>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</si>
  <si>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</si>
  <si>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</si>
  <si>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</si>
  <si>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</si>
  <si>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</si>
  <si>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</si>
  <si>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</si>
  <si>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</si>
  <si>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</si>
  <si>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</si>
  <si>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</si>
  <si>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</si>
  <si>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</si>
  <si>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</si>
  <si>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</si>
  <si>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</si>
  <si>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</si>
  <si>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</si>
  <si>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</si>
  <si>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</si>
  <si>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</si>
  <si>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</si>
  <si>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</si>
  <si>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</si>
  <si>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</si>
  <si>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</si>
  <si>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</si>
  <si>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</si>
  <si>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</si>
  <si>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</si>
  <si>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</si>
  <si>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</si>
  <si>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</si>
  <si>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</si>
  <si>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</si>
  <si>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</si>
  <si>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</si>
  <si>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</si>
  <si>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</si>
  <si>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</si>
  <si>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</si>
  <si>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</si>
  <si>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</si>
  <si>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</si>
  <si>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</si>
  <si>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</si>
  <si>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</si>
  <si>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</si>
  <si>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</si>
  <si>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</si>
  <si>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</si>
  <si>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</si>
  <si>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</si>
  <si>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</si>
  <si>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</si>
  <si>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</si>
  <si>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</si>
  <si>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</si>
  <si>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</si>
  <si>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</si>
  <si>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</si>
  <si>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</si>
  <si>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</si>
  <si>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</si>
  <si>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</si>
  <si>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</si>
  <si>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</si>
  <si>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</si>
  <si>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</si>
  <si>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</si>
  <si>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</si>
  <si>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</si>
  <si>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</si>
  <si>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</si>
  <si>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</si>
  <si>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</si>
  <si>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</si>
  <si>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</si>
  <si>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</si>
  <si>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</si>
  <si>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</si>
  <si>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</si>
  <si>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</si>
  <si>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</si>
  <si>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</si>
  <si>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</si>
  <si>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</si>
  <si>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</si>
  <si>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</si>
  <si>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</si>
  <si>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</si>
  <si>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</si>
  <si>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</si>
  <si>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</si>
  <si>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</si>
  <si>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</si>
  <si>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</si>
  <si>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</si>
  <si>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</si>
  <si>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</si>
  <si>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</si>
  <si>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</si>
  <si>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</si>
  <si>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</si>
  <si>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</si>
  <si>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</si>
  <si>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</si>
  <si>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</si>
  <si>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</si>
  <si>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</si>
  <si>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</si>
  <si>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</si>
  <si>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</si>
  <si>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</si>
  <si>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</si>
  <si>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</si>
  <si>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</si>
  <si>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</si>
  <si>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</si>
  <si>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</si>
  <si>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</si>
  <si>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</si>
  <si>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</si>
  <si>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</si>
  <si>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</si>
  <si>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</si>
  <si>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</si>
  <si>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</si>
  <si>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</si>
  <si>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</si>
  <si>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</si>
  <si>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</si>
  <si>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</si>
  <si>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</si>
  <si>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</si>
  <si>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</si>
  <si>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</si>
  <si>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</si>
  <si>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</si>
  <si>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</si>
  <si>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</si>
  <si>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</si>
  <si>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</si>
  <si>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</si>
  <si>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</si>
  <si>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</si>
  <si>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</si>
  <si>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</si>
  <si>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</si>
  <si>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</si>
  <si>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</si>
  <si>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</si>
  <si>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</si>
  <si>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</si>
  <si>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</si>
  <si>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</si>
  <si>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</si>
  <si>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</si>
  <si>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</si>
  <si>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</si>
  <si>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</si>
  <si>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</si>
  <si>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</si>
  <si>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</si>
  <si>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</si>
  <si>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</si>
  <si>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</si>
  <si>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</si>
  <si>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</si>
  <si>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</si>
  <si>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</si>
  <si>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</si>
  <si>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</si>
  <si>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</si>
  <si>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</si>
  <si>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</si>
  <si>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</si>
  <si>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</si>
  <si>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</si>
  <si>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</si>
  <si>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</si>
  <si>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</si>
  <si>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</si>
  <si>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</si>
  <si>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</si>
  <si>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</si>
  <si>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</si>
  <si>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</si>
  <si>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</si>
  <si>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</si>
  <si>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</si>
  <si>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</si>
  <si>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</si>
  <si>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</si>
  <si>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</si>
  <si>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</si>
  <si>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</si>
  <si>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</si>
  <si>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</si>
  <si>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</si>
  <si>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</si>
  <si>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</si>
  <si>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</si>
  <si>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</si>
  <si>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</si>
  <si>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</si>
  <si>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</si>
  <si>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</si>
  <si>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</si>
  <si>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</si>
  <si>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</si>
  <si>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</si>
  <si>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</si>
  <si>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</si>
  <si>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</si>
  <si>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</si>
  <si>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</si>
  <si>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</si>
  <si>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</si>
  <si>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</si>
  <si>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</si>
  <si>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</si>
  <si>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</si>
  <si>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</si>
  <si>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</si>
  <si>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</si>
  <si>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</si>
  <si>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</si>
  <si>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</si>
  <si>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</si>
  <si>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</si>
  <si>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</si>
  <si>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</si>
  <si>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</si>
  <si>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</si>
  <si>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</si>
  <si>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</si>
  <si>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</si>
  <si>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</si>
  <si>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</si>
  <si>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</si>
  <si>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</si>
  <si>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</si>
  <si>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</si>
  <si>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</si>
  <si>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</si>
  <si>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</si>
  <si>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</si>
  <si>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</si>
  <si>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</si>
  <si>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</si>
  <si>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</si>
  <si>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</si>
  <si>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</si>
  <si>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</si>
  <si>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</si>
  <si>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</si>
  <si>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</si>
  <si>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</si>
  <si>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</si>
  <si>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</si>
  <si>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</si>
  <si>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</si>
  <si>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</si>
  <si>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</si>
  <si>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</si>
  <si>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</si>
  <si>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</si>
  <si>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</si>
  <si>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</si>
  <si>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</si>
  <si>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</si>
  <si>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</si>
  <si>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</si>
  <si>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</si>
  <si>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</si>
  <si>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</si>
  <si>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</si>
  <si>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</si>
  <si>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</si>
  <si>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</si>
  <si>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</si>
  <si>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</si>
  <si>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</si>
  <si>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</si>
  <si>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</si>
  <si>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</si>
  <si>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</si>
  <si>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</si>
  <si>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</si>
  <si>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</si>
  <si>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</si>
  <si>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</si>
  <si>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</si>
  <si>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</si>
  <si>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</si>
  <si>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</si>
  <si>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</si>
  <si>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</si>
  <si>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</si>
  <si>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</si>
  <si>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</si>
  <si>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</si>
  <si>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</si>
  <si>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</si>
  <si>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</si>
  <si>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</si>
  <si>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</si>
  <si>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</si>
  <si>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</si>
  <si>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</si>
  <si>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</si>
  <si>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</si>
  <si>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</si>
  <si>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</si>
  <si>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</si>
  <si>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</si>
  <si>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</si>
  <si>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</si>
  <si>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</si>
  <si>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</si>
  <si>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</si>
  <si>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</si>
  <si>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</si>
  <si>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</si>
  <si>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</si>
  <si>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</si>
  <si>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</si>
  <si>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</si>
  <si>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</si>
  <si>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</si>
  <si>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</si>
  <si>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</si>
  <si>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</si>
  <si>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</si>
  <si>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</si>
  <si>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</si>
  <si>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</si>
  <si>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</si>
  <si>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</si>
  <si>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</si>
  <si>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</si>
  <si>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</si>
  <si>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</si>
  <si>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</si>
  <si>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</si>
  <si>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</si>
  <si>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</si>
  <si>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</si>
  <si>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</si>
  <si>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</si>
  <si>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</si>
  <si>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</si>
  <si>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</si>
  <si>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</si>
  <si>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</si>
  <si>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</si>
  <si>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</si>
  <si>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</si>
  <si>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</si>
  <si>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</si>
  <si>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</si>
  <si>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</si>
  <si>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</si>
  <si>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</si>
  <si>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</si>
  <si>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</si>
  <si>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</si>
  <si>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</si>
  <si>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</si>
  <si>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</si>
  <si>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</si>
  <si>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</si>
  <si>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</si>
  <si>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</si>
  <si>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</si>
  <si>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</si>
  <si>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</si>
  <si>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</si>
  <si>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</si>
  <si>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</si>
  <si>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</si>
  <si>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</si>
  <si>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</si>
  <si>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</si>
  <si>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</si>
  <si>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</si>
  <si>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</si>
  <si>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</si>
  <si>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</si>
  <si>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</si>
  <si>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</si>
  <si>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</si>
  <si>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</si>
  <si>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</si>
  <si>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</si>
  <si>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</si>
  <si>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</si>
  <si>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</si>
  <si>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</si>
  <si>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</si>
  <si>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</si>
  <si>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</si>
  <si>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</si>
  <si>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</si>
  <si>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</si>
  <si>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</si>
  <si>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</si>
  <si>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</si>
  <si>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</si>
  <si>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</si>
  <si>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</si>
  <si>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</si>
  <si>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</si>
  <si>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</si>
  <si>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</si>
  <si>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</si>
  <si>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</si>
  <si>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</si>
  <si>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</si>
  <si>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</si>
  <si>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</si>
  <si>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</si>
  <si>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</si>
  <si>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</si>
  <si>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</si>
  <si>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</si>
  <si>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</si>
  <si>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</si>
  <si>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</si>
  <si>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</si>
  <si>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</si>
  <si>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</si>
  <si>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</si>
  <si>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</si>
  <si>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</si>
  <si>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</si>
  <si>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</si>
  <si>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</si>
  <si>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</si>
  <si>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</si>
  <si>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</si>
  <si>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</si>
  <si>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</si>
  <si>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</si>
  <si>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</si>
  <si>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</si>
  <si>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</si>
  <si>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</si>
  <si>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</si>
  <si>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</si>
  <si>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</si>
  <si>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</si>
  <si>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</si>
  <si>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</si>
  <si>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</si>
  <si>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</si>
  <si>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</si>
  <si>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</si>
  <si>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</si>
  <si>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</si>
  <si>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</si>
  <si>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</si>
  <si>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</si>
  <si>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</si>
  <si>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</si>
  <si>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</si>
  <si>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</si>
  <si>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</si>
  <si>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</si>
  <si>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</si>
  <si>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</si>
  <si>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</si>
  <si>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</si>
  <si>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</si>
  <si>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</si>
  <si>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</si>
  <si>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</si>
  <si>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</si>
  <si>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</si>
  <si>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</si>
  <si>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</si>
  <si>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</si>
  <si>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</si>
  <si>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</si>
  <si>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</si>
  <si>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</si>
  <si>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</si>
  <si>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</si>
  <si>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</si>
  <si>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</si>
  <si>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</si>
  <si>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</si>
  <si>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</si>
  <si>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</si>
  <si>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</si>
  <si>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</si>
  <si>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</si>
  <si>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</si>
  <si>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</si>
  <si>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</si>
  <si>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</si>
  <si>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</si>
  <si>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</si>
  <si>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</si>
  <si>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</si>
  <si>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</si>
  <si>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</si>
  <si>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</si>
  <si>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</si>
  <si>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</si>
  <si>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</si>
  <si>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</si>
  <si>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</si>
  <si>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</si>
  <si>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</si>
  <si>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</si>
  <si>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</si>
  <si>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</si>
  <si>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</si>
  <si>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</si>
  <si>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</si>
  <si>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</si>
  <si>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</si>
  <si>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</si>
  <si>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</si>
  <si>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</si>
  <si>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</si>
  <si>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</si>
  <si>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</si>
  <si>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</si>
  <si>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</si>
  <si>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</si>
  <si>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</si>
  <si>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</si>
  <si>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</si>
  <si>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</si>
  <si>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</si>
  <si>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</si>
  <si>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</si>
  <si>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</si>
  <si>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</si>
  <si>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</si>
  <si>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</si>
  <si>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</si>
  <si>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</si>
  <si>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</si>
  <si>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</si>
  <si>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</si>
  <si>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</si>
  <si>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</si>
  <si>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</si>
  <si>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</si>
  <si>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</si>
  <si>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</si>
  <si>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</si>
  <si>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</si>
  <si>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</si>
  <si>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</si>
  <si>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</si>
  <si>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</si>
  <si>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</si>
  <si>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</si>
  <si>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</si>
  <si>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</si>
  <si>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</si>
  <si>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</si>
  <si>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</si>
  <si>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</si>
  <si>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</si>
  <si>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</si>
  <si>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</si>
  <si>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</si>
  <si>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</si>
  <si>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</si>
  <si>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</si>
  <si>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</si>
  <si>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</si>
  <si>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</si>
  <si>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</si>
  <si>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</si>
  <si>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</si>
  <si>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</si>
  <si>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</si>
  <si>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</si>
  <si>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</si>
  <si>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</si>
  <si>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</si>
  <si>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</si>
  <si>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</si>
  <si>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</si>
  <si>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</si>
  <si>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</si>
  <si>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</si>
  <si>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</si>
  <si>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</si>
  <si>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</si>
  <si>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</si>
  <si>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</si>
  <si>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</si>
  <si>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</si>
  <si>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</si>
  <si>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</si>
  <si>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</si>
  <si>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</si>
  <si>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</si>
  <si>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</si>
  <si>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</si>
  <si>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</si>
  <si>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</si>
  <si>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</si>
  <si>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</si>
  <si>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</si>
  <si>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</si>
  <si>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</si>
  <si>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</si>
  <si>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</si>
  <si>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</si>
  <si>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</si>
  <si>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</si>
  <si>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</si>
  <si>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</si>
  <si>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</si>
  <si>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</si>
  <si>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</si>
  <si>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</si>
  <si>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</si>
  <si>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</si>
  <si>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</si>
  <si>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</si>
  <si>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</si>
  <si>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</si>
  <si>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</si>
  <si>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</si>
  <si>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</si>
  <si>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</si>
  <si>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</si>
  <si>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</si>
  <si>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</si>
  <si>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</si>
  <si>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</si>
  <si>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</si>
  <si>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</si>
  <si>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</si>
  <si>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</si>
  <si>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</si>
  <si>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</si>
  <si>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</si>
  <si>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</si>
  <si>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</si>
  <si>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</si>
  <si>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</si>
  <si>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</si>
  <si>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</si>
  <si>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</si>
  <si>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</si>
  <si>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</si>
  <si>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</si>
  <si>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</si>
  <si>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</si>
  <si>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</si>
  <si>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</si>
  <si>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</si>
  <si>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</si>
  <si>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</si>
  <si>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</si>
  <si>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</si>
  <si>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</si>
  <si>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</si>
  <si>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</si>
  <si>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</si>
  <si>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</si>
  <si>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</si>
  <si>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</si>
  <si>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</si>
  <si>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</si>
  <si>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</si>
  <si>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</si>
  <si>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</si>
  <si>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</si>
  <si>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</si>
  <si>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</si>
  <si>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</si>
  <si>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</si>
  <si>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</si>
  <si>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</si>
  <si>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</si>
  <si>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</si>
  <si>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</si>
  <si>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</si>
  <si>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</si>
  <si>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</si>
  <si>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</si>
  <si>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</si>
  <si>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</si>
  <si>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</si>
  <si>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</si>
  <si>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</si>
  <si>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</si>
  <si>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</si>
  <si>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</si>
  <si>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</si>
  <si>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</si>
  <si>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</si>
  <si>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</si>
  <si>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</si>
  <si>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</si>
  <si>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</si>
  <si>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</si>
  <si>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</si>
  <si>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</si>
  <si>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</si>
  <si>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</si>
  <si>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</si>
  <si>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</si>
  <si>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</si>
  <si>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</si>
  <si>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</si>
  <si>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</si>
  <si>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</si>
  <si>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</si>
  <si>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</si>
  <si>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</si>
  <si>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</si>
  <si>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</si>
  <si>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</si>
  <si>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</si>
  <si>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</si>
  <si>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</si>
  <si>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</si>
  <si>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</si>
  <si>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</si>
  <si>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</si>
  <si>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</si>
  <si>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</si>
  <si>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</si>
  <si>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</si>
  <si>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</si>
  <si>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</si>
  <si>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</si>
  <si>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</si>
  <si>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</si>
  <si>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</si>
  <si>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</si>
  <si>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</si>
  <si>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</si>
  <si>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</si>
  <si>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</si>
  <si>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</si>
  <si>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</si>
  <si>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</si>
  <si>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</si>
  <si>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</si>
  <si>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</si>
  <si>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</si>
  <si>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</si>
  <si>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</si>
  <si>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</si>
  <si>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</si>
  <si>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</si>
  <si>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</si>
  <si>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</si>
  <si>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</si>
  <si>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</si>
  <si>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</si>
  <si>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</si>
  <si>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</si>
  <si>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</si>
  <si>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</si>
  <si>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</si>
  <si>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</si>
  <si>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</si>
  <si>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</si>
  <si>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</si>
  <si>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</si>
  <si>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</si>
  <si>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</si>
  <si>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</si>
  <si>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</si>
  <si>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</si>
  <si>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</si>
  <si>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</si>
  <si>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</si>
  <si>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</si>
  <si>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</si>
  <si>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</si>
  <si>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</si>
  <si>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</si>
  <si>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</si>
  <si>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</si>
  <si>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</si>
  <si>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</si>
  <si>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</si>
  <si>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</si>
  <si>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</si>
  <si>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</si>
  <si>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</si>
  <si>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</si>
  <si>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</si>
  <si>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</si>
  <si>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</si>
  <si>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</si>
  <si>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</si>
  <si>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</si>
  <si>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</si>
  <si>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</si>
  <si>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</si>
  <si>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</si>
  <si>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</si>
  <si>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</si>
  <si>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</si>
  <si>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</si>
  <si>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</si>
  <si>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</si>
  <si>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</si>
  <si>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</si>
  <si>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</si>
  <si>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</si>
  <si>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</si>
  <si>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</si>
  <si>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</si>
  <si>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</si>
  <si>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</si>
  <si>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</si>
  <si>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</si>
  <si>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</si>
  <si>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</si>
  <si>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</si>
  <si>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</si>
  <si>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</si>
  <si>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</si>
  <si>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</si>
  <si>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</si>
  <si>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</si>
  <si>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</si>
  <si>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</si>
  <si>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</si>
  <si>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</si>
  <si>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</si>
  <si>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</si>
  <si>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</si>
  <si>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</si>
  <si>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</si>
  <si>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</si>
  <si>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</si>
  <si>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</si>
  <si>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</si>
  <si>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</si>
  <si>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</si>
  <si>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</si>
  <si>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</si>
  <si>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</si>
  <si>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</si>
  <si>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</si>
  <si>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</si>
  <si>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</si>
  <si>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</si>
  <si>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</si>
  <si>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</si>
  <si>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</si>
  <si>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</si>
  <si>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</si>
  <si>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</si>
  <si>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</si>
  <si>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</si>
  <si>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</si>
  <si>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</si>
  <si>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</si>
  <si>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</si>
  <si>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</si>
  <si>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</si>
  <si>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</si>
  <si>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</si>
  <si>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</si>
  <si>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</si>
  <si>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</si>
  <si>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</si>
  <si>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</si>
  <si>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</si>
  <si>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</si>
  <si>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</si>
  <si>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</si>
  <si>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</si>
  <si>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</si>
  <si>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</si>
  <si>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</si>
  <si>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</si>
  <si>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</si>
  <si>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</si>
  <si>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</si>
  <si>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</si>
  <si>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</si>
  <si>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</si>
  <si>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</si>
  <si>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</si>
  <si>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</si>
  <si>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</si>
  <si>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</si>
  <si>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</si>
  <si>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</si>
  <si>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</si>
  <si>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</si>
  <si>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</si>
  <si>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</si>
  <si>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</si>
  <si>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</si>
  <si>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</si>
  <si>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</si>
  <si>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</si>
  <si>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</si>
  <si>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</si>
  <si>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</si>
  <si>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</si>
  <si>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</si>
  <si>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</si>
  <si>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</si>
  <si>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</si>
  <si>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</si>
  <si>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</si>
  <si>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</si>
  <si>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</si>
  <si>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</si>
  <si>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</si>
  <si>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</si>
  <si>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</si>
  <si>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</si>
  <si>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</si>
  <si>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</si>
  <si>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</si>
  <si>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</si>
  <si>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</si>
  <si>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</si>
  <si>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</si>
  <si>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</si>
  <si>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</si>
  <si>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</si>
  <si>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</si>
  <si>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</si>
  <si>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</si>
  <si>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</si>
  <si>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</si>
  <si>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</si>
  <si>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</si>
  <si>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</si>
  <si>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</si>
  <si>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</si>
  <si>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</si>
  <si>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</si>
  <si>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</si>
  <si>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</si>
  <si>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</si>
  <si>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</si>
  <si>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</si>
  <si>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</si>
  <si>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</si>
  <si>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</si>
  <si>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</si>
  <si>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</si>
  <si>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</si>
  <si>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</si>
  <si>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</si>
  <si>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</si>
  <si>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</si>
  <si>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</si>
  <si>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</si>
  <si>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</si>
  <si>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</si>
  <si>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</si>
  <si>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</si>
  <si>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</si>
  <si>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</si>
  <si>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</si>
  <si>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</si>
  <si>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</si>
  <si>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</si>
  <si>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</si>
  <si>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</si>
  <si>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</si>
  <si>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</si>
  <si>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</si>
  <si>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</si>
  <si>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</si>
  <si>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</si>
  <si>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</si>
  <si>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</si>
  <si>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</si>
  <si>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</si>
  <si>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</si>
  <si>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</si>
  <si>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</si>
  <si>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</si>
  <si>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</si>
  <si>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</si>
  <si>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</si>
  <si>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</si>
  <si>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</si>
  <si>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</si>
  <si>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</si>
  <si>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</si>
  <si>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</si>
  <si>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</si>
  <si>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</si>
  <si>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</si>
  <si>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</si>
  <si>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</si>
  <si>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</si>
  <si>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</si>
  <si>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</si>
  <si>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</si>
  <si>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</si>
  <si>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</si>
  <si>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</si>
  <si>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</si>
  <si>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</si>
  <si>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</si>
  <si>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</si>
  <si>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</si>
  <si>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</si>
  <si>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</si>
  <si>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</si>
  <si>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</si>
  <si>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</si>
  <si>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</si>
  <si>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</si>
  <si>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</si>
  <si>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</si>
  <si>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</si>
  <si>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</si>
  <si>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</si>
  <si>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</si>
  <si>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</si>
  <si>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</si>
  <si>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</si>
  <si>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</si>
  <si>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</si>
  <si>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</si>
  <si>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</si>
  <si>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</si>
  <si>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</si>
  <si>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</si>
  <si>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</si>
  <si>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</si>
  <si>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</si>
  <si>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</si>
  <si>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</si>
  <si>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</si>
  <si>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</si>
  <si>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</si>
  <si>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</si>
  <si>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</si>
  <si>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</si>
  <si>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</si>
  <si>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</si>
  <si>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</si>
  <si>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</si>
  <si>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</si>
  <si>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</si>
  <si>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</si>
  <si>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</si>
  <si>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</si>
  <si>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</si>
  <si>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</si>
  <si>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</si>
  <si>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</si>
  <si>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</si>
  <si>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</si>
  <si>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</si>
  <si>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</si>
  <si>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</si>
  <si>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</si>
  <si>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</si>
  <si>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</si>
  <si>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</si>
  <si>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</si>
  <si>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</si>
  <si>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</si>
  <si>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</si>
  <si>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</si>
  <si>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</si>
  <si>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</si>
  <si>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</si>
  <si>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</si>
  <si>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</si>
  <si>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</si>
  <si>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</si>
  <si>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</si>
  <si>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</si>
  <si>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</si>
  <si>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</si>
  <si>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</si>
  <si>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</si>
  <si>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</si>
  <si>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</si>
  <si>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</si>
  <si>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</si>
  <si>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</si>
  <si>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</si>
  <si>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</si>
  <si>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</si>
  <si>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</si>
  <si>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</si>
  <si>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</si>
  <si>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</si>
  <si>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</si>
  <si>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</si>
  <si>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</si>
  <si>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</si>
  <si>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</si>
  <si>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</si>
  <si>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</si>
  <si>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</si>
  <si>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</si>
  <si>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</si>
  <si>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</si>
  <si>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</si>
  <si>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</si>
  <si>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</si>
  <si>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</si>
  <si>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</si>
  <si>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</si>
  <si>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</si>
  <si>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</si>
  <si>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</si>
  <si>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</si>
  <si>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</si>
  <si>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</si>
  <si>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</si>
  <si>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</si>
  <si>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</si>
  <si>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</si>
  <si>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</si>
  <si>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</si>
  <si>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</si>
  <si>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</si>
  <si>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</si>
  <si>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</si>
  <si>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</si>
  <si>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</si>
  <si>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</si>
  <si>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</si>
  <si>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</si>
  <si>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</si>
  <si>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</si>
  <si>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</si>
  <si>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</si>
  <si>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</si>
  <si>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</si>
  <si>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</si>
  <si>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</si>
  <si>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</si>
  <si>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</si>
  <si>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</si>
  <si>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</si>
  <si>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</si>
  <si>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</si>
  <si>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</si>
  <si>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</si>
  <si>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</si>
  <si>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</si>
  <si>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</si>
  <si>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</si>
  <si>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</si>
  <si>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</si>
  <si>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</si>
  <si>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</si>
  <si>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</si>
  <si>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</si>
  <si>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</si>
  <si>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</si>
  <si>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</si>
  <si>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</si>
  <si>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</si>
  <si>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</si>
  <si>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</si>
  <si>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</si>
  <si>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</si>
  <si>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</si>
  <si>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</si>
  <si>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</si>
  <si>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</si>
  <si>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</si>
  <si>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</si>
  <si>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</si>
  <si>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</si>
  <si>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</si>
  <si>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</si>
  <si>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</si>
  <si>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</si>
  <si>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</si>
  <si>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</si>
  <si>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</si>
  <si>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</si>
  <si>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</si>
  <si>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</si>
  <si>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</si>
  <si>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</si>
  <si>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</si>
  <si>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</si>
  <si>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</si>
  <si>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</si>
  <si>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</si>
  <si>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</si>
  <si>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</si>
  <si>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</si>
  <si>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</si>
  <si>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</si>
  <si>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</si>
  <si>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</si>
  <si>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</si>
  <si>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</si>
  <si>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</si>
  <si>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</si>
  <si>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</si>
  <si>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</si>
  <si>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</si>
  <si>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</si>
  <si>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</si>
  <si>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</si>
  <si>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</si>
  <si>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</si>
  <si>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</si>
  <si>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</si>
  <si>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</si>
  <si>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</si>
  <si>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</si>
  <si>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</si>
  <si>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</si>
  <si>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</si>
  <si>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</si>
  <si>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</si>
  <si>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</si>
  <si>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</si>
  <si>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</si>
  <si>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</si>
  <si>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</si>
  <si>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</si>
  <si>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</si>
  <si>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</si>
  <si>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</si>
  <si>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</si>
  <si>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</si>
  <si>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</si>
  <si>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</si>
  <si>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</si>
  <si>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</si>
  <si>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</si>
  <si>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</si>
  <si>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</si>
  <si>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</si>
  <si>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</si>
  <si>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</si>
  <si>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</si>
  <si>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</si>
  <si>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</si>
  <si>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</si>
  <si>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</si>
  <si>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</si>
  <si>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</si>
  <si>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</si>
  <si>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</si>
  <si>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</si>
  <si>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</si>
  <si>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</si>
  <si>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</si>
  <si>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</si>
  <si>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</si>
  <si>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</si>
  <si>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</si>
  <si>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</si>
  <si>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</si>
  <si>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</si>
  <si>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</si>
  <si>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</si>
  <si>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</si>
  <si>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</si>
  <si>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</si>
  <si>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</si>
  <si>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</si>
  <si>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</si>
  <si>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</si>
  <si>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</si>
  <si>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</si>
  <si>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</si>
  <si>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</si>
  <si>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</si>
  <si>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</si>
  <si>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</si>
  <si>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</si>
  <si>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</si>
  <si>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</si>
  <si>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</si>
  <si>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</si>
  <si>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</si>
  <si>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</si>
  <si>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</si>
  <si>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</si>
  <si>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</si>
  <si>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</si>
  <si>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</si>
  <si>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</si>
  <si>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</si>
  <si>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</si>
  <si>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</si>
  <si>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</si>
  <si>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</si>
  <si>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</si>
  <si>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</si>
  <si>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</si>
  <si>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</si>
  <si>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</si>
  <si>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</si>
  <si>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</si>
  <si>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</si>
  <si>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</si>
  <si>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</si>
  <si>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</si>
  <si>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</si>
  <si>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</si>
  <si>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</si>
  <si>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</si>
  <si>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</si>
  <si>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</si>
  <si>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</si>
  <si>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</si>
  <si>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</si>
  <si>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</si>
  <si>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</si>
  <si>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</si>
  <si>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</si>
  <si>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</si>
  <si>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</si>
  <si>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</si>
  <si>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</si>
  <si>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</si>
  <si>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</si>
  <si>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</si>
  <si>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</si>
  <si>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</si>
  <si>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</si>
  <si>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</si>
  <si>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</si>
  <si>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</si>
  <si>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</si>
  <si>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</si>
  <si>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</si>
  <si>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</si>
  <si>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</si>
  <si>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</si>
  <si>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</si>
  <si>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</si>
  <si>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</si>
  <si>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</si>
  <si>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</si>
  <si>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</si>
  <si>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</si>
  <si>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</si>
  <si>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</si>
  <si>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</si>
  <si>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</si>
  <si>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</si>
  <si>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</si>
  <si>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</si>
  <si>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</si>
  <si>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</si>
  <si>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</si>
  <si>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</si>
  <si>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</si>
  <si>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</si>
  <si>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</si>
  <si>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</si>
  <si>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</si>
  <si>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</si>
  <si>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</si>
  <si>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</si>
  <si>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</si>
  <si>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</si>
  <si>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</si>
  <si>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</si>
  <si>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</si>
  <si>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</si>
  <si>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</si>
  <si>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</si>
  <si>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</si>
  <si>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</si>
  <si>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</si>
  <si>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</si>
  <si>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</si>
  <si>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</si>
  <si>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</si>
  <si>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</si>
  <si>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</si>
  <si>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</si>
  <si>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</si>
  <si>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</si>
  <si>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</si>
  <si>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</si>
  <si>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</si>
  <si>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</si>
  <si>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</si>
  <si>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</si>
  <si>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</si>
  <si>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</si>
  <si>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</si>
  <si>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</si>
  <si>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</si>
  <si>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</si>
  <si>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</si>
  <si>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</si>
  <si>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</si>
  <si>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</si>
  <si>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</si>
  <si>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</si>
  <si>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</si>
  <si>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</si>
  <si>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</si>
  <si>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</si>
  <si>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</si>
  <si>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</si>
  <si>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</si>
  <si>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</si>
  <si>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</si>
  <si>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</si>
  <si>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</si>
  <si>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</si>
  <si>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</si>
  <si>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</si>
  <si>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</si>
  <si>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</si>
  <si>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</si>
  <si>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</si>
  <si>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</si>
  <si>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</si>
  <si>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</si>
  <si>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</si>
  <si>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</si>
  <si>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</si>
  <si>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</si>
  <si>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</si>
  <si>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</si>
  <si>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</si>
  <si>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</si>
  <si>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</si>
  <si>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</si>
  <si>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</si>
  <si>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</si>
  <si>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</si>
  <si>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</si>
  <si>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</si>
  <si>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</si>
  <si>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</si>
  <si>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</si>
  <si>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</si>
  <si>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</si>
  <si>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</si>
  <si>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</si>
  <si>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</si>
  <si>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</si>
  <si>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</si>
  <si>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</si>
  <si>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</si>
  <si>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</si>
  <si>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</si>
  <si>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</si>
  <si>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</si>
  <si>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</si>
  <si>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</si>
  <si>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</si>
  <si>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</si>
  <si>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</si>
  <si>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</si>
  <si>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</si>
  <si>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</si>
  <si>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</si>
  <si>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</si>
  <si>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</si>
  <si>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</si>
  <si>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</si>
  <si>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</si>
  <si>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</si>
  <si>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</si>
  <si>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</si>
  <si>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</si>
  <si>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</si>
  <si>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</si>
  <si>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</si>
  <si>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</si>
  <si>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</si>
  <si>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</si>
  <si>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</si>
  <si>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</si>
  <si>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</si>
  <si>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</si>
  <si>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</si>
  <si>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</si>
  <si>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</si>
  <si>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</si>
  <si>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</si>
  <si>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</si>
  <si>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</si>
  <si>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</si>
  <si>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</si>
  <si>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</si>
  <si>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</si>
  <si>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</si>
  <si>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</si>
  <si>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</si>
  <si>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</si>
  <si>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</si>
  <si>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</si>
  <si>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</si>
  <si>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</si>
  <si>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</si>
  <si>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</si>
  <si>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</si>
  <si>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</si>
  <si>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</si>
  <si>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</si>
  <si>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</si>
  <si>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</si>
  <si>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</si>
  <si>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</si>
  <si>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</si>
  <si>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</si>
  <si>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</si>
  <si>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</si>
  <si>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</si>
  <si>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</si>
  <si>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</si>
  <si>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</si>
  <si>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</si>
  <si>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</si>
  <si>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</si>
  <si>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</si>
  <si>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</si>
  <si>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</si>
  <si>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</si>
  <si>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</si>
  <si>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</si>
  <si>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</si>
  <si>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</si>
  <si>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</si>
  <si>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</si>
  <si>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</si>
  <si>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</si>
  <si>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</si>
  <si>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</si>
  <si>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</si>
  <si>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</si>
  <si>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</si>
  <si>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</si>
  <si>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</si>
  <si>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</si>
  <si>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</si>
  <si>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</si>
  <si>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</si>
  <si>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</si>
  <si>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</si>
  <si>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</si>
  <si>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</si>
  <si>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</si>
  <si>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</si>
  <si>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</si>
  <si>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</si>
  <si>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</si>
  <si>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</si>
  <si>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</si>
  <si>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</si>
  <si>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</si>
  <si>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</si>
  <si>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</si>
  <si>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</si>
  <si>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</si>
  <si>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</si>
  <si>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</si>
  <si>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</si>
  <si>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</si>
  <si>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</si>
  <si>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</si>
  <si>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</si>
  <si>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</si>
  <si>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</si>
  <si>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</si>
  <si>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</si>
  <si>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</si>
  <si>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</si>
  <si>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</si>
  <si>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</si>
  <si>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</si>
  <si>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</si>
  <si>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</si>
  <si>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</si>
  <si>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</si>
  <si>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</si>
  <si>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</si>
  <si>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</si>
  <si>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</si>
  <si>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</si>
  <si>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</si>
  <si>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</si>
  <si>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</si>
  <si>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</si>
  <si>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</si>
  <si>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</si>
  <si>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</si>
  <si>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</si>
  <si>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</si>
  <si>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</si>
  <si>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</si>
  <si>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</si>
  <si>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</si>
  <si>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</si>
  <si>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</si>
  <si>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</si>
  <si>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</si>
  <si>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</si>
  <si>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</si>
  <si>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</si>
  <si>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</si>
  <si>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</si>
  <si>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</si>
  <si>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</si>
  <si>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</si>
  <si>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</si>
  <si>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</si>
  <si>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</si>
  <si>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</si>
  <si>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</si>
  <si>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</si>
  <si>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</si>
  <si>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</si>
  <si>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</si>
  <si>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</si>
  <si>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</si>
  <si>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</si>
  <si>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</si>
  <si>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</si>
  <si>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</si>
  <si>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</si>
  <si>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</si>
  <si>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</si>
  <si>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</si>
  <si>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</si>
  <si>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</si>
  <si>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</si>
  <si>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</si>
  <si>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</si>
  <si>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</si>
  <si>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</si>
  <si>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</si>
  <si>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</si>
  <si>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</si>
  <si>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</si>
  <si>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</si>
  <si>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</si>
  <si>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</si>
  <si>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</si>
  <si>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</si>
  <si>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</si>
  <si>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</si>
  <si>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</si>
  <si>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</si>
  <si>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</si>
  <si>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</si>
  <si>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</si>
  <si>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</si>
  <si>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</si>
  <si>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</si>
  <si>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</si>
  <si>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</si>
  <si>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</si>
  <si>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</si>
  <si>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</si>
  <si>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</si>
  <si>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</si>
  <si>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</si>
  <si>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</si>
  <si>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</si>
  <si>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</si>
  <si>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</si>
  <si>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</si>
  <si>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</si>
  <si>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</si>
  <si>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</si>
  <si>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</si>
  <si>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</si>
  <si>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</si>
  <si>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</si>
  <si>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</si>
  <si>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</si>
  <si>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</si>
  <si>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</si>
  <si>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</si>
  <si>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</si>
  <si>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</si>
  <si>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</si>
  <si>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</si>
  <si>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</si>
  <si>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</si>
  <si>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</si>
  <si>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</si>
  <si>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</si>
  <si>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</si>
  <si>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</si>
  <si>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</si>
  <si>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</si>
  <si>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</si>
  <si>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</si>
  <si>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</si>
  <si>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</si>
  <si>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</si>
  <si>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</si>
  <si>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</si>
  <si>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</si>
  <si>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</si>
  <si>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</si>
  <si>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</si>
  <si>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</si>
  <si>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</si>
  <si>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</si>
  <si>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</si>
  <si>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</si>
  <si>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</si>
  <si>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</si>
  <si>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</si>
  <si>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</si>
  <si>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</si>
  <si>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</si>
  <si>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</si>
  <si>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</si>
  <si>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</si>
  <si>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</si>
  <si>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</si>
  <si>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</si>
  <si>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</si>
  <si>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</si>
  <si>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</si>
  <si>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</si>
  <si>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</si>
  <si>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</si>
  <si>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</si>
  <si>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</si>
  <si>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</si>
  <si>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</si>
  <si>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</si>
  <si>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</si>
  <si>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</si>
  <si>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</si>
  <si>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</si>
  <si>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</si>
  <si>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</si>
  <si>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</si>
  <si>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</si>
  <si>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</si>
  <si>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</si>
  <si>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</si>
  <si>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</si>
  <si>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</si>
  <si>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</si>
  <si>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</si>
  <si>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</si>
  <si>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</si>
  <si>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</si>
  <si>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</si>
  <si>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</si>
  <si>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</si>
  <si>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</si>
  <si>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</si>
  <si>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</si>
  <si>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</si>
  <si>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</si>
  <si>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</si>
  <si>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</si>
  <si>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</si>
  <si>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</si>
  <si>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</si>
  <si>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</si>
  <si>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</si>
  <si>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</si>
  <si>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</si>
  <si>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</si>
  <si>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</si>
  <si>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</si>
  <si>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</si>
  <si>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</si>
  <si>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</si>
  <si>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</si>
  <si>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</si>
  <si>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</si>
  <si>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</si>
  <si>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</si>
  <si>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</si>
  <si>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</si>
  <si>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</si>
  <si>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</si>
  <si>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</si>
  <si>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</si>
  <si>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</si>
  <si>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</si>
  <si>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</si>
  <si>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</si>
  <si>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</si>
  <si>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</si>
  <si>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</si>
  <si>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</si>
  <si>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</si>
  <si>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</si>
  <si>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</si>
  <si>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</si>
  <si>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</si>
  <si>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</si>
  <si>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</si>
  <si>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</si>
  <si>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</si>
  <si>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</si>
  <si>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</si>
  <si>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</si>
  <si>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</si>
  <si>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</si>
  <si>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</si>
  <si>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</si>
  <si>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</si>
  <si>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</si>
  <si>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</si>
  <si>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</si>
  <si>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</si>
  <si>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</si>
  <si>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</si>
  <si>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</si>
  <si>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</si>
  <si>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</si>
  <si>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</si>
  <si>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</si>
  <si>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</si>
  <si>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</si>
  <si>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</si>
  <si>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</si>
  <si>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</si>
  <si>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</si>
  <si>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</si>
  <si>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</si>
  <si>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</si>
  <si>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</si>
  <si>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</si>
  <si>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</si>
  <si>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</si>
  <si>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</si>
  <si>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</si>
  <si>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</si>
  <si>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</si>
  <si>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</si>
  <si>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</si>
  <si>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</si>
  <si>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</si>
  <si>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</si>
  <si>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</si>
  <si>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</si>
  <si>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</si>
  <si>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</si>
  <si>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</si>
  <si>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</si>
  <si>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</si>
  <si>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</si>
  <si>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</si>
  <si>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</si>
  <si>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</si>
  <si>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</si>
  <si>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</si>
  <si>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</si>
  <si>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</si>
  <si>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</si>
  <si>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</si>
  <si>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</si>
  <si>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</si>
  <si>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</si>
  <si>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</si>
  <si>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</si>
  <si>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</si>
  <si>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</si>
  <si>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</si>
  <si>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</si>
  <si>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</si>
  <si>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</si>
  <si>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</si>
  <si>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</si>
  <si>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</si>
  <si>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</si>
  <si>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</si>
  <si>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</si>
  <si>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</si>
  <si>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</si>
  <si>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</si>
  <si>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</si>
  <si>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</si>
  <si>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</si>
  <si>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</si>
  <si>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</si>
  <si>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</si>
  <si>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</si>
  <si>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</si>
  <si>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</si>
  <si>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</si>
  <si>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</si>
  <si>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</si>
  <si>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</si>
  <si>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</si>
  <si>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</si>
  <si>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</si>
  <si>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</si>
  <si>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</si>
  <si>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</si>
  <si>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</si>
  <si>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</si>
  <si>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</si>
  <si>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</si>
  <si>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</si>
  <si>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</si>
  <si>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</si>
  <si>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</si>
  <si>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</si>
  <si>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</si>
  <si>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</si>
  <si>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</si>
  <si>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</si>
  <si>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</si>
  <si>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</si>
  <si>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</si>
  <si>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</si>
  <si>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</si>
  <si>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</si>
  <si>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</si>
  <si>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</si>
  <si>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</si>
  <si>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</si>
  <si>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</si>
  <si>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</si>
  <si>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</si>
  <si>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</si>
  <si>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</si>
  <si>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</si>
  <si>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</si>
  <si>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</si>
  <si>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</si>
  <si>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</si>
  <si>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</si>
  <si>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</si>
  <si>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</si>
  <si>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</si>
  <si>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</si>
  <si>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</si>
  <si>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</si>
  <si>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</si>
  <si>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</si>
  <si>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</si>
  <si>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</si>
  <si>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</si>
  <si>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</si>
  <si>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</si>
  <si>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</si>
  <si>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</si>
  <si>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</si>
  <si>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</si>
  <si>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</si>
  <si>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</si>
  <si>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</si>
  <si>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</si>
  <si>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</si>
  <si>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</si>
  <si>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</si>
  <si>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</si>
  <si>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</si>
  <si>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</si>
  <si>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</si>
  <si>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</si>
  <si>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</si>
  <si>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</si>
  <si>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</si>
  <si>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</si>
  <si>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</si>
  <si>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</si>
  <si>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</si>
  <si>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</si>
  <si>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</si>
  <si>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</si>
  <si>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</si>
  <si>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</si>
  <si>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</si>
  <si>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</si>
  <si>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</si>
  <si>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</si>
  <si>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</si>
  <si>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</si>
  <si>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</si>
  <si>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</si>
  <si>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</si>
  <si>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</si>
  <si>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</si>
  <si>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</si>
  <si>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</si>
  <si>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</si>
  <si>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</si>
  <si>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</si>
  <si>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</si>
  <si>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</si>
  <si>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</si>
  <si>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</si>
  <si>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</si>
  <si>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</si>
  <si>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</si>
  <si>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</si>
  <si>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</si>
  <si>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</si>
  <si>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</si>
  <si>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</si>
  <si>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</si>
  <si>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</si>
  <si>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</si>
  <si>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</si>
  <si>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</si>
  <si>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</si>
  <si>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</si>
  <si>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</si>
  <si>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</si>
  <si>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</si>
  <si>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</si>
  <si>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</si>
  <si>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</si>
  <si>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</si>
  <si>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</si>
  <si>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</si>
  <si>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</si>
  <si>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</si>
  <si>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</si>
  <si>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</si>
  <si>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</si>
  <si>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</si>
  <si>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</si>
  <si>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</si>
  <si>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</si>
  <si>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</si>
  <si>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</si>
  <si>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</si>
  <si>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</si>
  <si>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</si>
  <si>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</si>
  <si>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</si>
  <si>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</si>
  <si>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</si>
  <si>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</si>
  <si>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</si>
  <si>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</si>
  <si>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</si>
  <si>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</si>
  <si>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</si>
  <si>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</si>
  <si>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</si>
  <si>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</si>
  <si>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</si>
  <si>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</si>
  <si>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</si>
  <si>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</si>
  <si>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</si>
  <si>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</si>
  <si>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</si>
  <si>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</si>
  <si>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</si>
  <si>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</si>
  <si>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</si>
  <si>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</si>
  <si>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</si>
  <si>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</si>
  <si>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</si>
  <si>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</si>
  <si>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</si>
  <si>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</si>
  <si>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</si>
  <si>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</si>
  <si>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</si>
  <si>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</si>
  <si>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</si>
  <si>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</si>
  <si>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</si>
  <si>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</si>
  <si>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</si>
  <si>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</si>
  <si>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</si>
  <si>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</si>
  <si>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</si>
  <si>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</si>
  <si>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</si>
  <si>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</si>
  <si>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</si>
  <si>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</si>
  <si>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</si>
  <si>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</si>
  <si>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</si>
  <si>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</si>
  <si>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</si>
  <si>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</si>
  <si>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</si>
  <si>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</si>
  <si>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</si>
  <si>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</si>
  <si>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</si>
  <si>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</si>
  <si>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</si>
  <si>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</si>
  <si>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</si>
  <si>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</si>
  <si>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</si>
  <si>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</si>
  <si>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</si>
  <si>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</si>
  <si>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</si>
  <si>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</si>
  <si>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</si>
  <si>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</si>
  <si>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</si>
  <si>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</si>
  <si>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</si>
  <si>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</si>
  <si>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</si>
  <si>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</si>
  <si>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</si>
  <si>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</si>
  <si>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</si>
  <si>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</si>
  <si>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</si>
  <si>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</si>
  <si>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</si>
  <si>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</si>
  <si>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</si>
  <si>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</si>
  <si>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</si>
  <si>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</si>
  <si>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</si>
  <si>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</si>
  <si>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</si>
  <si>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</si>
  <si>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</si>
  <si>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</si>
  <si>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</si>
  <si>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</si>
  <si>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</si>
  <si>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</si>
  <si>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</si>
  <si>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</si>
  <si>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</si>
  <si>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</si>
  <si>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</si>
  <si>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</si>
  <si>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</si>
  <si>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</si>
  <si>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</si>
  <si>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</si>
  <si>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</si>
  <si>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</si>
  <si>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</si>
  <si>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</si>
  <si>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</si>
  <si>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</si>
  <si>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</si>
  <si>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</si>
  <si>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</si>
  <si>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</si>
  <si>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</si>
  <si>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</si>
  <si>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</si>
  <si>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</si>
  <si>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</si>
  <si>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</si>
  <si>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</si>
  <si>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</si>
  <si>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</si>
  <si>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</si>
  <si>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</si>
  <si>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</si>
  <si>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</si>
  <si>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</si>
  <si>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</si>
  <si>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</si>
  <si>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</si>
  <si>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</si>
  <si>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</si>
  <si>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</si>
  <si>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</si>
  <si>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</si>
  <si>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</si>
  <si>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</si>
  <si>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</si>
  <si>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</si>
  <si>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</si>
  <si>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</si>
  <si>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</si>
  <si>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</si>
  <si>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</si>
  <si>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</si>
  <si>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</si>
  <si>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</si>
  <si>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</si>
  <si>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</si>
  <si>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</si>
  <si>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</si>
  <si>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</si>
  <si>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</si>
  <si>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</si>
  <si>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</si>
  <si>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</si>
  <si>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</si>
  <si>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</si>
  <si>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</si>
  <si>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</si>
  <si>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</si>
  <si>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</si>
  <si>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</si>
  <si>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</si>
  <si>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</si>
  <si>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</si>
  <si>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</si>
  <si>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</si>
  <si>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</si>
  <si>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</si>
  <si>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</si>
  <si>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</si>
  <si>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</si>
  <si>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</si>
  <si>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</si>
  <si>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</si>
  <si>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</si>
  <si>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</si>
  <si>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</si>
  <si>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</si>
  <si>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</si>
  <si>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</si>
  <si>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</si>
  <si>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</si>
  <si>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</si>
  <si>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</si>
  <si>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</si>
  <si>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</si>
  <si>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</si>
  <si>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</si>
  <si>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</si>
  <si>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</si>
  <si>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</si>
  <si>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</si>
  <si>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</si>
  <si>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</si>
  <si>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</si>
  <si>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</si>
  <si>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</si>
  <si>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</si>
  <si>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</si>
  <si>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</si>
  <si>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</si>
  <si>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</si>
  <si>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</si>
  <si>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</si>
  <si>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</si>
  <si>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</si>
  <si>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</si>
  <si>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</si>
  <si>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</si>
  <si>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</si>
  <si>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</si>
  <si>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</si>
  <si>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</si>
  <si>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</si>
  <si>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</si>
  <si>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</si>
  <si>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</si>
  <si>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</si>
  <si>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</si>
  <si>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</si>
  <si>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</si>
  <si>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</si>
  <si>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</si>
  <si>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</si>
  <si>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</si>
  <si>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</si>
  <si>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</si>
  <si>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</si>
  <si>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</si>
  <si>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</si>
  <si>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</si>
  <si>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</si>
  <si>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</si>
  <si>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</si>
  <si>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</si>
  <si>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</si>
  <si>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</si>
  <si>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</si>
  <si>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</si>
  <si>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</si>
  <si>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</si>
  <si>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</si>
  <si>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</si>
  <si>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</si>
  <si>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</si>
  <si>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</si>
  <si>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</si>
  <si>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</si>
  <si>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</si>
  <si>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</si>
  <si>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</si>
  <si>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</si>
  <si>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</si>
  <si>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</si>
  <si>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</si>
  <si>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</si>
  <si>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</si>
  <si>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</si>
  <si>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</si>
  <si>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</si>
  <si>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</si>
  <si>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</si>
  <si>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</si>
  <si>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</si>
  <si>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</si>
  <si>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</si>
  <si>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</si>
  <si>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</si>
  <si>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</si>
  <si>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</si>
  <si>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</si>
  <si>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</si>
  <si>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</si>
  <si>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</si>
  <si>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</si>
  <si>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</si>
  <si>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</si>
  <si>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</si>
  <si>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</si>
  <si>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</si>
  <si>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</si>
  <si>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</si>
  <si>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</si>
  <si>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</si>
  <si>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</si>
  <si>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</si>
  <si>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</si>
  <si>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</si>
  <si>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</si>
  <si>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</si>
  <si>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</si>
  <si>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</si>
  <si>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</si>
  <si>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</si>
  <si>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</si>
  <si>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</si>
  <si>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</si>
  <si>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</si>
  <si>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</si>
  <si>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</si>
  <si>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</si>
  <si>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</si>
  <si>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</si>
  <si>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</si>
  <si>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</si>
  <si>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</si>
  <si>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</si>
  <si>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</si>
  <si>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</si>
  <si>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</si>
  <si>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</si>
  <si>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</si>
  <si>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</si>
  <si>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</si>
  <si>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</si>
  <si>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</si>
  <si>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</si>
  <si>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</si>
  <si>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</si>
  <si>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</si>
  <si>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</si>
  <si>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</si>
  <si>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</si>
  <si>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</si>
  <si>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</si>
  <si>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</si>
  <si>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</si>
  <si>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</si>
  <si>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</si>
  <si>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</si>
  <si>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</si>
  <si>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</si>
  <si>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</si>
  <si>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</si>
  <si>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</si>
  <si>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</si>
  <si>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</si>
  <si>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</si>
  <si>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</si>
  <si>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</si>
  <si>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</si>
  <si>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</si>
  <si>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</si>
  <si>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</si>
  <si>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</si>
  <si>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</si>
  <si>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</si>
  <si>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</si>
  <si>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</si>
  <si>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</si>
  <si>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</si>
  <si>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</si>
  <si>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</si>
  <si>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</si>
  <si>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</si>
  <si>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</si>
  <si>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</si>
  <si>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</si>
  <si>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</si>
  <si>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</si>
  <si>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</si>
  <si>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</si>
  <si>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</si>
  <si>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</si>
  <si>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</si>
  <si>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</si>
  <si>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</si>
  <si>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</si>
  <si>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</si>
  <si>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</si>
  <si>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</si>
  <si>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</si>
  <si>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</si>
  <si>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</si>
  <si>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</si>
  <si>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</si>
  <si>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</si>
  <si>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</si>
  <si>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</si>
  <si>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</si>
  <si>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</si>
  <si>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</si>
  <si>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</si>
  <si>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</si>
  <si>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</si>
  <si>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</si>
  <si>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</si>
  <si>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</si>
  <si>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</si>
  <si>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</si>
  <si>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</si>
  <si>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</si>
  <si>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</si>
  <si>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</si>
  <si>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</si>
  <si>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</si>
  <si>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</si>
  <si>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</si>
  <si>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</si>
  <si>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</si>
  <si>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</si>
  <si>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</si>
  <si>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</si>
  <si>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</si>
  <si>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</si>
  <si>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</si>
  <si>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</si>
  <si>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</si>
  <si>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</si>
  <si>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</si>
  <si>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</si>
  <si>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</si>
  <si>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</si>
  <si>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</si>
  <si>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</si>
  <si>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</si>
  <si>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</si>
  <si>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</si>
  <si>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</si>
  <si>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</si>
  <si>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</si>
  <si>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</si>
  <si>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</si>
  <si>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</si>
  <si>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</si>
  <si>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</si>
  <si>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</si>
  <si>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</si>
  <si>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</si>
  <si>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</si>
  <si>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</si>
  <si>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</si>
  <si>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</si>
  <si>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</si>
  <si>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</si>
  <si>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</si>
  <si>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</si>
  <si>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</si>
  <si>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</si>
  <si>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</si>
  <si>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</si>
  <si>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</si>
  <si>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</si>
  <si>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</si>
  <si>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</si>
  <si>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</si>
  <si>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</si>
  <si>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</si>
  <si>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</si>
  <si>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</si>
  <si>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</si>
  <si>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</si>
  <si>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</si>
  <si>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</si>
  <si>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</si>
  <si>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</si>
  <si>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</si>
  <si>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</si>
  <si>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</si>
  <si>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</si>
  <si>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</si>
  <si>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</si>
  <si>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</si>
  <si>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</si>
  <si>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</si>
  <si>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</si>
  <si>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</si>
  <si>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</si>
  <si>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</si>
  <si>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</si>
  <si>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</si>
  <si>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</si>
  <si>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</si>
  <si>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</si>
  <si>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</si>
  <si>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</si>
  <si>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</si>
  <si>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</si>
  <si>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</si>
  <si>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</si>
  <si>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</si>
  <si>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</si>
  <si>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</si>
  <si>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</si>
  <si>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</si>
  <si>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</si>
  <si>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</si>
  <si>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</si>
  <si>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</si>
  <si>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</si>
  <si>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</si>
  <si>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</si>
  <si>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</si>
  <si>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</si>
  <si>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</si>
  <si>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</si>
  <si>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</si>
  <si>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</si>
  <si>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</si>
  <si>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</si>
  <si>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</si>
  <si>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</si>
  <si>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</si>
  <si>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</si>
  <si>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</si>
  <si>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</si>
  <si>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</si>
  <si>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</si>
  <si>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</si>
  <si>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</si>
  <si>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</si>
  <si>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</si>
  <si>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</si>
  <si>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</si>
  <si>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</si>
  <si>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</si>
  <si>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</si>
  <si>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</si>
  <si>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</si>
  <si>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</si>
  <si>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</si>
  <si>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</si>
  <si>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</si>
  <si>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</si>
  <si>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</si>
  <si>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</si>
  <si>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</si>
  <si>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</si>
  <si>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</si>
  <si>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</si>
  <si>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</si>
  <si>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</si>
  <si>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</si>
  <si>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</si>
  <si>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</si>
  <si>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</si>
  <si>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</si>
  <si>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</si>
  <si>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</si>
  <si>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</si>
  <si>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</si>
  <si>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</si>
  <si>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</si>
  <si>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</si>
  <si>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</si>
  <si>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</si>
  <si>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</si>
  <si>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</si>
  <si>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</si>
  <si>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</si>
  <si>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</si>
  <si>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</si>
  <si>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</si>
  <si>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</si>
  <si>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</si>
  <si>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</si>
  <si>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</si>
  <si>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</si>
  <si>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</si>
  <si>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</si>
  <si>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</si>
  <si>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</si>
  <si>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</si>
  <si>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</si>
  <si>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</si>
  <si>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</si>
  <si>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</si>
  <si>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</si>
  <si>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</si>
  <si>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</si>
  <si>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</si>
  <si>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</si>
  <si>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</si>
  <si>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</si>
  <si>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</si>
  <si>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</si>
  <si>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</si>
  <si>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</si>
  <si>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</si>
  <si>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</si>
  <si>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</si>
  <si>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</si>
  <si>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</si>
  <si>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</si>
  <si>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</si>
  <si>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</si>
  <si>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</si>
  <si>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</si>
  <si>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</si>
  <si>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</si>
  <si>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</si>
  <si>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</si>
  <si>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</si>
  <si>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</si>
  <si>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</si>
  <si>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</si>
  <si>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</si>
  <si>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</si>
  <si>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</si>
  <si>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</si>
  <si>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</si>
  <si>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</si>
  <si>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</si>
  <si>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</si>
  <si>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</si>
  <si>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</si>
  <si>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</si>
  <si>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</si>
  <si>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</si>
  <si>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</si>
  <si>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</si>
  <si>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</si>
  <si>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</si>
  <si>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</si>
  <si>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</si>
  <si>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</si>
  <si>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</si>
  <si>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</si>
  <si>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</si>
  <si>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</si>
  <si>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</si>
  <si>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</si>
  <si>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</si>
  <si>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</si>
  <si>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</si>
  <si>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</si>
  <si>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</si>
  <si>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</si>
  <si>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</si>
  <si>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</si>
  <si>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</si>
  <si>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</si>
  <si>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</si>
  <si>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</si>
  <si>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</si>
  <si>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</si>
  <si>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</si>
  <si>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</si>
  <si>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</si>
  <si>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</si>
  <si>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</si>
  <si>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</si>
  <si>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</si>
  <si>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</si>
  <si>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</si>
  <si>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</si>
  <si>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</si>
  <si>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</si>
  <si>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</si>
  <si>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</si>
  <si>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</si>
  <si>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</si>
  <si>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</si>
  <si>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</si>
  <si>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</si>
  <si>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</si>
  <si>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</si>
  <si>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</si>
  <si>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</si>
  <si>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</si>
  <si>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</si>
  <si>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</si>
  <si>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</si>
  <si>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</si>
  <si>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</si>
  <si>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</si>
  <si>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</si>
  <si>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</si>
  <si>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</si>
  <si>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</si>
  <si>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</si>
  <si>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</si>
  <si>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</si>
  <si>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</si>
  <si>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</si>
  <si>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</si>
  <si>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</si>
  <si>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</si>
  <si>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</si>
  <si>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</si>
  <si>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</si>
  <si>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</si>
  <si>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</si>
  <si>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</si>
  <si>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</si>
  <si>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</si>
  <si>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</si>
  <si>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</si>
  <si>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</si>
  <si>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</si>
  <si>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</si>
  <si>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</si>
  <si>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</si>
  <si>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</si>
  <si>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</si>
  <si>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</si>
  <si>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</si>
  <si>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</si>
  <si>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</si>
  <si>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</si>
  <si>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</si>
  <si>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</si>
  <si>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</si>
  <si>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</si>
  <si>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</si>
  <si>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</si>
  <si>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</si>
  <si>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</si>
  <si>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</si>
  <si>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</si>
  <si>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</si>
  <si>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</si>
  <si>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</si>
  <si>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</si>
  <si>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</si>
  <si>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</si>
  <si>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</si>
  <si>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</si>
  <si>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</si>
  <si>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</si>
  <si>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</si>
  <si>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</si>
  <si>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</si>
  <si>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</si>
  <si>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</si>
  <si>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</si>
  <si>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</si>
  <si>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</si>
  <si>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</si>
  <si>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</si>
  <si>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</si>
  <si>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</si>
  <si>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</si>
  <si>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</si>
  <si>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</si>
  <si>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</si>
  <si>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</si>
  <si>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</si>
  <si>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</si>
  <si>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</si>
  <si>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</si>
  <si>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</si>
  <si>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</si>
  <si>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</si>
  <si>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</si>
  <si>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</si>
  <si>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</si>
  <si>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</si>
  <si>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</si>
  <si>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</si>
  <si>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</si>
  <si>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</si>
  <si>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</si>
  <si>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</si>
  <si>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</si>
  <si>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</si>
  <si>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</si>
  <si>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</si>
  <si>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</si>
  <si>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</si>
  <si>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</si>
  <si>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</si>
  <si>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</si>
  <si>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</si>
  <si>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</si>
  <si>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</si>
  <si>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</si>
  <si>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</si>
  <si>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</si>
  <si>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</si>
  <si>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</si>
  <si>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</si>
  <si>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</si>
  <si>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</si>
  <si>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</si>
  <si>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</si>
  <si>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</si>
  <si>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</si>
  <si>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</si>
  <si>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</si>
  <si>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</si>
  <si>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</si>
  <si>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</si>
  <si>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</si>
  <si>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</si>
  <si>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</si>
  <si>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</si>
  <si>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</si>
  <si>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</si>
  <si>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</si>
  <si>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</si>
  <si>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</si>
  <si>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</si>
  <si>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</si>
  <si>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</si>
  <si>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</si>
  <si>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</si>
  <si>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</si>
  <si>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</si>
  <si>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</si>
  <si>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</si>
  <si>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</si>
  <si>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</si>
  <si>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</si>
  <si>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</si>
  <si>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</si>
  <si>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</si>
  <si>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</si>
  <si>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</si>
  <si>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</si>
  <si>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</si>
  <si>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</si>
  <si>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</si>
  <si>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</si>
  <si>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</si>
  <si>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</si>
  <si>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</si>
  <si>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</si>
  <si>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</si>
  <si>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</si>
  <si>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</si>
  <si>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</si>
  <si>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</si>
  <si>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</si>
  <si>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</si>
  <si>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</si>
  <si>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</si>
  <si>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</si>
  <si>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</si>
  <si>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</si>
  <si>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</si>
  <si>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</si>
  <si>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</si>
  <si>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</si>
  <si>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</si>
  <si>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</si>
  <si>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</si>
  <si>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</si>
  <si>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</si>
  <si>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</si>
  <si>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</si>
  <si>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</si>
  <si>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</si>
  <si>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</si>
  <si>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</si>
  <si>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</si>
  <si>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</si>
  <si>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</si>
  <si>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</si>
  <si>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</si>
  <si>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</si>
  <si>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</si>
  <si>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</si>
  <si>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</si>
  <si>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</si>
  <si>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</si>
  <si>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</si>
  <si>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</si>
  <si>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</si>
  <si>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</si>
  <si>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</si>
  <si>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</si>
  <si>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</si>
  <si>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</si>
  <si>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</si>
  <si>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</si>
  <si>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</si>
  <si>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</si>
  <si>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</si>
  <si>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</si>
  <si>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</si>
  <si>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</si>
  <si>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</si>
  <si>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</si>
  <si>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</si>
  <si>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</si>
  <si>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</si>
  <si>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</si>
  <si>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</si>
  <si>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</si>
  <si>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</si>
  <si>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</si>
  <si>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</si>
  <si>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</si>
  <si>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</si>
  <si>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</si>
  <si>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</si>
  <si>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</si>
  <si>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</si>
  <si>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</si>
  <si>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</si>
  <si>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</si>
  <si>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</si>
  <si>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</si>
  <si>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</si>
  <si>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</si>
  <si>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</si>
  <si>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</si>
  <si>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</si>
  <si>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</si>
  <si>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</si>
  <si>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</si>
  <si>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</si>
  <si>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</si>
  <si>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</si>
  <si>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</si>
  <si>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</si>
  <si>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</si>
  <si>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</si>
  <si>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</si>
  <si>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</si>
  <si>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</si>
  <si>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</si>
  <si>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</si>
  <si>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</si>
  <si>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</si>
  <si>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</si>
  <si>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</si>
  <si>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</si>
  <si>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</si>
  <si>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</si>
  <si>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</si>
  <si>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</si>
  <si>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</si>
  <si>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</si>
  <si>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</si>
  <si>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</si>
  <si>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</si>
  <si>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</si>
  <si>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</si>
  <si>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</si>
  <si>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</si>
  <si>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</si>
  <si>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</si>
  <si>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</si>
  <si>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</si>
  <si>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</si>
  <si>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</si>
  <si>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</si>
  <si>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</si>
  <si>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</si>
  <si>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</si>
  <si>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</si>
  <si>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</si>
  <si>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</si>
  <si>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</si>
  <si>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</si>
  <si>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</si>
  <si>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</si>
  <si>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</si>
  <si>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</si>
  <si>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</si>
  <si>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</si>
  <si>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</si>
  <si>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</si>
  <si>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</si>
  <si>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</si>
  <si>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</si>
  <si>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</si>
  <si>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</si>
  <si>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</si>
  <si>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</si>
  <si>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</si>
  <si>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</si>
  <si>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</si>
  <si>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</si>
  <si>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</si>
  <si>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</si>
  <si>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</si>
  <si>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</si>
  <si>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</si>
  <si>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</si>
  <si>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</si>
  <si>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</si>
  <si>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</si>
  <si>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</si>
  <si>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</si>
  <si>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</si>
  <si>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</si>
  <si>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</si>
  <si>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</si>
  <si>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</si>
  <si>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</si>
  <si>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</si>
  <si>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</si>
  <si>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</si>
  <si>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</si>
  <si>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</si>
  <si>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</si>
  <si>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</si>
  <si>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</si>
  <si>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</si>
  <si>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</si>
  <si>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</si>
  <si>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</si>
  <si>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</si>
  <si>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</si>
  <si>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</si>
  <si>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</si>
  <si>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</si>
  <si>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</si>
  <si>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</si>
  <si>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</si>
  <si>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</si>
  <si>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</si>
  <si>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</si>
  <si>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</si>
  <si>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</si>
  <si>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</si>
  <si>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</si>
  <si>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</si>
  <si>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</si>
  <si>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</si>
  <si>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</si>
  <si>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</si>
  <si>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</si>
  <si>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</si>
  <si>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</si>
  <si>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</si>
  <si>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</si>
  <si>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</si>
  <si>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</si>
  <si>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</si>
  <si>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</si>
  <si>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</si>
  <si>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</si>
  <si>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</si>
  <si>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</si>
  <si>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</si>
  <si>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</si>
  <si>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</si>
  <si>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</si>
  <si>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</si>
  <si>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</si>
  <si>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</si>
  <si>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</si>
  <si>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</si>
  <si>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</si>
  <si>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</si>
  <si>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</si>
  <si>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</si>
  <si>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</si>
  <si>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</si>
  <si>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</si>
  <si>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</si>
  <si>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</si>
  <si>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</si>
  <si>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</si>
  <si>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</si>
  <si>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</si>
  <si>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</si>
  <si>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</si>
  <si>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</si>
  <si>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</si>
  <si>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</si>
  <si>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</si>
  <si>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</si>
  <si>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</si>
  <si>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</si>
  <si>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</si>
  <si>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</si>
  <si>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</si>
  <si>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</si>
  <si>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</si>
  <si>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</si>
  <si>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</si>
  <si>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</si>
  <si>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</si>
  <si>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</si>
  <si>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</si>
  <si>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</si>
  <si>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</si>
  <si>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</si>
  <si>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</si>
  <si>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</si>
  <si>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</si>
  <si>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</si>
  <si>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</si>
  <si>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</si>
  <si>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</si>
  <si>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</si>
  <si>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</si>
  <si>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</si>
  <si>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</si>
  <si>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</si>
  <si>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</si>
  <si>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</si>
  <si>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</si>
  <si>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</si>
  <si>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</si>
  <si>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</si>
  <si>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</si>
  <si>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</si>
  <si>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</si>
  <si>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</si>
  <si>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</si>
  <si>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</si>
  <si>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</si>
  <si>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</si>
  <si>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</si>
  <si>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</si>
  <si>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</si>
  <si>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</si>
  <si>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</si>
  <si>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</si>
  <si>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</si>
  <si>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</si>
  <si>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</si>
  <si>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</si>
  <si>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</si>
  <si>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</si>
  <si>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</si>
  <si>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</si>
  <si>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</si>
  <si>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</si>
  <si>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</si>
  <si>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</si>
  <si>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</si>
  <si>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</si>
  <si>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</si>
  <si>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</si>
  <si>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</si>
  <si>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</si>
  <si>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</si>
  <si>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</si>
  <si>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</si>
  <si>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</si>
  <si>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</si>
  <si>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</si>
  <si>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</si>
  <si>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</si>
  <si>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</si>
  <si>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</si>
  <si>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</si>
  <si>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</si>
  <si>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</si>
  <si>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</si>
  <si>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</si>
  <si>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</si>
  <si>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</si>
  <si>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</si>
  <si>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</si>
  <si>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</si>
  <si>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</si>
  <si>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</si>
  <si>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</si>
  <si>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</si>
  <si>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</si>
  <si>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</si>
  <si>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</si>
  <si>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</si>
  <si>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</si>
  <si>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</si>
  <si>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</si>
  <si>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</si>
  <si>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</si>
  <si>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</si>
  <si>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</si>
  <si>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</si>
  <si>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</si>
  <si>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</si>
  <si>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</si>
  <si>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</si>
  <si>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</si>
  <si>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</si>
  <si>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</si>
  <si>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</si>
  <si>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</si>
  <si>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</si>
  <si>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</si>
  <si>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</si>
  <si>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</si>
  <si>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</si>
  <si>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</si>
  <si>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</si>
  <si>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</si>
  <si>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</si>
  <si>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</si>
  <si>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</si>
  <si>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</si>
  <si>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</si>
  <si>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</si>
  <si>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</si>
  <si>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</si>
  <si>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</si>
  <si>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</si>
  <si>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</si>
  <si>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</si>
  <si>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</si>
  <si>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</si>
  <si>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</si>
  <si>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</si>
  <si>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</si>
  <si>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</si>
  <si>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</si>
  <si>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</si>
  <si>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</si>
  <si>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</si>
  <si>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</si>
  <si>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</si>
  <si>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</si>
  <si>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</si>
  <si>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</si>
  <si>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</si>
  <si>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</si>
  <si>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</si>
  <si>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</si>
  <si>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</si>
  <si>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</si>
  <si>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</si>
  <si>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</si>
  <si>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</si>
  <si>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</si>
  <si>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</si>
  <si>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</si>
  <si>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</si>
  <si>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</si>
  <si>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</si>
  <si>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</si>
  <si>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</si>
  <si>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</si>
  <si>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</si>
  <si>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</si>
  <si>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</si>
  <si>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</si>
  <si>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</si>
  <si>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</si>
  <si>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</si>
  <si>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</si>
  <si>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</si>
  <si>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</si>
  <si>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</si>
  <si>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</si>
  <si>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</si>
  <si>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</si>
  <si>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</si>
  <si>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</si>
  <si>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</si>
  <si>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</si>
  <si>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</si>
  <si>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</si>
  <si>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</si>
  <si>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</si>
  <si>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</si>
  <si>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</si>
  <si>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</si>
  <si>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</si>
  <si>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</si>
  <si>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</si>
  <si>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</si>
  <si>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</si>
  <si>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</si>
  <si>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</si>
  <si>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</si>
  <si>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</si>
  <si>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</si>
  <si>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</si>
  <si>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</si>
  <si>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</si>
  <si>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</si>
  <si>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</si>
  <si>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</si>
  <si>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</si>
  <si>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</si>
  <si>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</si>
  <si>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</si>
  <si>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</si>
  <si>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</si>
  <si>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</si>
  <si>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</si>
  <si>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</si>
  <si>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</si>
  <si>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</si>
  <si>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</si>
  <si>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</si>
  <si>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</si>
  <si>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</si>
  <si>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</si>
  <si>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</si>
  <si>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</si>
  <si>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</si>
  <si>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</si>
  <si>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</si>
  <si>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</si>
  <si>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</si>
  <si>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</si>
  <si>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</si>
  <si>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</si>
  <si>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</si>
  <si>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</si>
  <si>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</si>
  <si>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</si>
  <si>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</si>
  <si>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</si>
  <si>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</si>
  <si>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</si>
  <si>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</si>
  <si>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</si>
  <si>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</si>
  <si>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</si>
  <si>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</si>
  <si>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</si>
  <si>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</si>
  <si>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</si>
  <si>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</si>
  <si>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</si>
  <si>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</si>
  <si>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</si>
  <si>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</si>
  <si>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</si>
  <si>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</si>
  <si>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</si>
  <si>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</si>
  <si>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</si>
  <si>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</si>
  <si>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</si>
  <si>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</si>
  <si>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</si>
  <si>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</si>
  <si>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</si>
  <si>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</si>
  <si>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</si>
  <si>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</si>
  <si>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</si>
  <si>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</si>
  <si>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</si>
  <si>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</si>
  <si>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</si>
  <si>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</si>
  <si>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</si>
  <si>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</si>
  <si>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</si>
  <si>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</si>
  <si>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</si>
  <si>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</si>
  <si>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</si>
  <si>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</si>
  <si>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</si>
  <si>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</si>
  <si>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</si>
  <si>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</si>
  <si>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</si>
  <si>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</si>
  <si>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</si>
  <si>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</si>
  <si>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</si>
  <si>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</si>
  <si>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</si>
  <si>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</si>
  <si>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</si>
  <si>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</si>
  <si>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</si>
  <si>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</si>
  <si>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</si>
  <si>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</si>
  <si>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</si>
  <si>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</si>
  <si>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</si>
  <si>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</si>
  <si>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</si>
  <si>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</si>
  <si>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</si>
  <si>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</si>
  <si>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</si>
  <si>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</si>
  <si>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</si>
  <si>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</si>
  <si>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</si>
  <si>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</si>
  <si>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</si>
  <si>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</si>
  <si>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</si>
  <si>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</si>
  <si>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</si>
  <si>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</si>
  <si>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</si>
  <si>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</si>
  <si>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</si>
  <si>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</si>
  <si>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</si>
  <si>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</si>
  <si>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</si>
  <si>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</si>
  <si>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</si>
  <si>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</si>
  <si>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</si>
  <si>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</si>
  <si>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</si>
  <si>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</si>
  <si>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</si>
  <si>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</si>
  <si>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</si>
  <si>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</si>
  <si>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</si>
  <si>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</si>
  <si>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</si>
  <si>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</si>
  <si>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</si>
  <si>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</si>
  <si>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</si>
  <si>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</si>
  <si>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</si>
  <si>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</si>
  <si>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</si>
  <si>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</si>
  <si>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</si>
  <si>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</si>
  <si>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</si>
  <si>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</si>
  <si>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</si>
  <si>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</si>
  <si>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</si>
  <si>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</si>
  <si>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</si>
  <si>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</si>
  <si>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</si>
  <si>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</si>
  <si>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</si>
  <si>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</si>
  <si>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</si>
  <si>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</si>
  <si>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</si>
  <si>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</si>
  <si>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</si>
  <si>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</si>
  <si>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</si>
  <si>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</si>
  <si>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</si>
  <si>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</si>
  <si>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</si>
  <si>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</si>
  <si>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</si>
  <si>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</si>
  <si>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</si>
  <si>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</si>
  <si>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</si>
  <si>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</si>
  <si>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</si>
  <si>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</si>
  <si>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</si>
  <si>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</si>
  <si>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</si>
  <si>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</si>
  <si>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</si>
  <si>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</si>
  <si>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</si>
  <si>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</si>
  <si>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</si>
  <si>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</si>
  <si>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</si>
  <si>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</si>
  <si>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</si>
  <si>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</si>
  <si>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</si>
  <si>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</si>
  <si>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</si>
  <si>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</si>
  <si>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</si>
  <si>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</si>
  <si>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</si>
  <si>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</si>
  <si>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</si>
  <si>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</si>
  <si>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</si>
  <si>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</si>
  <si>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</si>
  <si>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</si>
  <si>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</si>
  <si>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</si>
  <si>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</si>
  <si>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</si>
  <si>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</si>
  <si>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</si>
  <si>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</si>
  <si>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</si>
  <si>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</si>
  <si>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</si>
  <si>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</si>
  <si>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</si>
  <si>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</si>
  <si>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</si>
  <si>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</si>
  <si>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</si>
  <si>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</si>
  <si>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</si>
  <si>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</si>
  <si>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</si>
  <si>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</si>
  <si>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</si>
  <si>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</si>
  <si>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</si>
  <si>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</si>
  <si>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</si>
  <si>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</si>
  <si>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</si>
  <si>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</si>
  <si>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</si>
  <si>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</si>
  <si>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</si>
  <si>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</si>
  <si>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</si>
  <si>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</si>
  <si>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</si>
  <si>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</si>
  <si>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</si>
  <si>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</si>
  <si>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</si>
  <si>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</si>
  <si>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</si>
  <si>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</si>
  <si>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</si>
  <si>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</si>
  <si>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</si>
  <si>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</si>
  <si>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</si>
  <si>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</si>
  <si>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</si>
  <si>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</si>
  <si>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</si>
  <si>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</si>
  <si>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</si>
  <si>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</si>
  <si>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</si>
  <si>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</si>
  <si>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</si>
  <si>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</si>
  <si>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</si>
  <si>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</si>
  <si>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</si>
  <si>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</si>
  <si>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</si>
  <si>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</si>
  <si>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</si>
  <si>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</si>
  <si>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</si>
  <si>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</si>
  <si>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</si>
  <si>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</si>
  <si>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</si>
  <si>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</si>
  <si>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</si>
  <si>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</si>
  <si>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</si>
  <si>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</si>
  <si>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</si>
  <si>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</si>
  <si>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</si>
  <si>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</si>
  <si>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</si>
  <si>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</si>
  <si>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</si>
  <si>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</si>
  <si>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</si>
  <si>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</si>
  <si>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</si>
  <si>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</si>
  <si>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</si>
  <si>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</si>
  <si>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</si>
  <si>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</si>
  <si>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</si>
  <si>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</si>
  <si>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</si>
  <si>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</si>
  <si>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</si>
  <si>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</si>
  <si>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</si>
  <si>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</si>
  <si>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</si>
  <si>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</si>
  <si>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</si>
  <si>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</si>
  <si>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</si>
  <si>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</si>
  <si>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</si>
  <si>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</si>
  <si>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</si>
  <si>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</si>
  <si>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</si>
  <si>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</si>
  <si>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</si>
  <si>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</si>
  <si>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</si>
  <si>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</si>
  <si>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</si>
  <si>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</si>
  <si>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</si>
  <si>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</si>
  <si>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</si>
  <si>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</si>
  <si>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</si>
  <si>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</si>
  <si>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</si>
  <si>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</si>
  <si>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</si>
  <si>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</si>
  <si>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</si>
  <si>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</si>
  <si>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</si>
  <si>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</si>
  <si>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</si>
  <si>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</si>
  <si>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</si>
  <si>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</si>
  <si>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</si>
  <si>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</si>
  <si>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</si>
  <si>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</si>
  <si>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</si>
  <si>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</si>
  <si>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</si>
  <si>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</si>
  <si>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</si>
  <si>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</si>
  <si>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</si>
  <si>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</si>
  <si>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</si>
  <si>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</si>
  <si>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</si>
  <si>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</si>
  <si>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</si>
  <si>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</si>
  <si>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</si>
  <si>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</si>
  <si>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</si>
  <si>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</si>
  <si>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</si>
  <si>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</si>
  <si>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</si>
  <si>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</si>
  <si>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</si>
  <si>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</si>
  <si>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</si>
  <si>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</si>
  <si>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</si>
  <si>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</si>
  <si>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</si>
  <si>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</si>
  <si>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</si>
  <si>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</si>
  <si>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</si>
  <si>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</si>
  <si>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</si>
  <si>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</si>
  <si>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</si>
  <si>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</si>
  <si>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</si>
  <si>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</si>
  <si>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</si>
  <si>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</si>
  <si>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</si>
  <si>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</si>
  <si>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</si>
  <si>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</si>
  <si>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</si>
  <si>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</si>
  <si>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</si>
  <si>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</si>
  <si>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</si>
  <si>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</si>
  <si>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</si>
  <si>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</si>
  <si>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</si>
  <si>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</si>
  <si>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</si>
  <si>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</si>
  <si>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</si>
  <si>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</si>
  <si>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</si>
  <si>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</si>
  <si>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</si>
  <si>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</si>
  <si>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</si>
  <si>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</si>
  <si>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</si>
  <si>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</si>
  <si>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</si>
  <si>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</si>
  <si>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</si>
  <si>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</si>
  <si>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</si>
  <si>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</si>
  <si>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</si>
  <si>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</si>
  <si>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</si>
  <si>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</si>
  <si>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</si>
  <si>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</si>
  <si>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</si>
  <si>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</si>
  <si>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</si>
  <si>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</si>
  <si>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</si>
  <si>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</si>
  <si>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</si>
  <si>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</si>
  <si>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</si>
  <si>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</si>
  <si>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</si>
  <si>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</si>
  <si>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</si>
  <si>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</si>
  <si>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</si>
  <si>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</si>
  <si>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</si>
  <si>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</si>
  <si>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</si>
  <si>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</si>
  <si>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</si>
  <si>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</si>
  <si>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</si>
  <si>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</si>
  <si>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</si>
  <si>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</si>
  <si>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</si>
  <si>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</si>
  <si>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</si>
  <si>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</si>
  <si>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</si>
  <si>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</si>
  <si>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</si>
  <si>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</si>
  <si>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</si>
  <si>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</si>
  <si>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</si>
  <si>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</si>
  <si>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</si>
  <si>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</si>
  <si>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</si>
  <si>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</si>
  <si>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</si>
  <si>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</si>
  <si>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</si>
  <si>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</si>
  <si>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</si>
  <si>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</si>
  <si>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</si>
  <si>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</si>
  <si>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</si>
  <si>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</si>
  <si>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</si>
  <si>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</si>
  <si>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</si>
  <si>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</si>
  <si>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</si>
  <si>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</si>
  <si>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</si>
  <si>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</si>
  <si>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</si>
  <si>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</si>
  <si>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</si>
  <si>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</si>
  <si>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</si>
  <si>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</si>
  <si>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</si>
  <si>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</si>
  <si>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</si>
  <si>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</si>
  <si>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</si>
  <si>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</si>
  <si>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</si>
  <si>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</si>
  <si>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</si>
  <si>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</si>
  <si>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</si>
  <si>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</si>
  <si>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</si>
  <si>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</si>
  <si>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</si>
  <si>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</si>
  <si>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</si>
  <si>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</si>
  <si>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</si>
  <si>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</si>
  <si>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</si>
  <si>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</si>
  <si>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</si>
  <si>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</si>
  <si>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</si>
  <si>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</si>
  <si>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</si>
  <si>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</si>
  <si>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</si>
  <si>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</si>
  <si>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</si>
  <si>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</si>
  <si>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</si>
  <si>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</si>
  <si>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</si>
  <si>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</si>
  <si>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</si>
  <si>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</si>
  <si>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</si>
  <si>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</si>
  <si>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</si>
  <si>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</si>
  <si>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</si>
  <si>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</si>
  <si>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</si>
  <si>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</si>
  <si>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</si>
  <si>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</si>
  <si>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</si>
  <si>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</si>
  <si>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</si>
  <si>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</si>
  <si>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</si>
  <si>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</si>
  <si>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</si>
  <si>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</si>
  <si>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</si>
  <si>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</si>
  <si>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</si>
  <si>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</si>
  <si>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</si>
  <si>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</si>
  <si>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</si>
  <si>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</si>
  <si>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</si>
  <si>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</si>
  <si>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</si>
  <si>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</si>
  <si>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</si>
  <si>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</si>
  <si>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</si>
  <si>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</si>
  <si>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</si>
  <si>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</si>
  <si>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</si>
  <si>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</si>
  <si>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</si>
  <si>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</si>
  <si>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</si>
  <si>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</si>
  <si>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</si>
  <si>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</si>
  <si>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</si>
  <si>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</si>
  <si>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</si>
  <si>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</si>
  <si>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</si>
  <si>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</si>
  <si>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</si>
  <si>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</si>
  <si>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</si>
  <si>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</si>
  <si>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</si>
  <si>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</si>
  <si>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</si>
  <si>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</si>
  <si>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</si>
  <si>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</si>
  <si>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</si>
  <si>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</si>
  <si>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</si>
  <si>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</si>
  <si>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</si>
  <si>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</si>
  <si>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</si>
  <si>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</si>
  <si>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</si>
  <si>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</si>
  <si>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</si>
  <si>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</si>
  <si>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</si>
  <si>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</si>
  <si>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</si>
  <si>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</si>
  <si>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</si>
  <si>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</si>
  <si>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</si>
  <si>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</si>
  <si>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</si>
  <si>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</si>
  <si>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</si>
  <si>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</si>
  <si>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</si>
  <si>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</si>
  <si>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</si>
  <si>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</si>
  <si>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</si>
  <si>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</si>
  <si>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</si>
  <si>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</si>
  <si>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</si>
  <si>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</si>
  <si>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</si>
  <si>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</si>
  <si>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</si>
  <si>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</si>
  <si>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</si>
  <si>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</si>
  <si>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</si>
  <si>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</si>
  <si>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</si>
  <si>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</si>
  <si>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</si>
  <si>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</si>
  <si>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</si>
  <si>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</si>
  <si>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</si>
  <si>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</si>
  <si>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</si>
  <si>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</si>
  <si>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</si>
  <si>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</si>
  <si>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</si>
  <si>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</si>
  <si>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</si>
  <si>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</si>
  <si>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</si>
  <si>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</si>
  <si>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</si>
  <si>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</si>
  <si>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</si>
  <si>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</si>
  <si>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</si>
  <si>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</si>
  <si>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</si>
  <si>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</si>
  <si>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</si>
  <si>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</si>
  <si>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</si>
  <si>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</si>
  <si>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</si>
  <si>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</si>
  <si>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</si>
  <si>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</si>
  <si>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</si>
  <si>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</si>
  <si>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</si>
  <si>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</si>
  <si>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</si>
  <si>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</si>
  <si>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</si>
  <si>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</si>
  <si>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</si>
  <si>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</si>
  <si>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</si>
  <si>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</si>
  <si>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</si>
  <si>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</si>
  <si>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</si>
  <si>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</si>
  <si>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</si>
  <si>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</si>
  <si>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</si>
  <si>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</si>
  <si>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</si>
  <si>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</si>
  <si>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</si>
  <si>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</si>
  <si>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</si>
  <si>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</si>
  <si>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</si>
  <si>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</si>
  <si>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</si>
  <si>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</si>
  <si>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</si>
  <si>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</si>
  <si>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</si>
  <si>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</si>
  <si>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</si>
  <si>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</si>
  <si>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</si>
  <si>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</si>
  <si>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</si>
  <si>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</si>
  <si>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</si>
  <si>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</si>
  <si>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</si>
  <si>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</si>
  <si>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</si>
  <si>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</si>
  <si>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</si>
  <si>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</si>
  <si>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</si>
  <si>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</si>
  <si>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</si>
  <si>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</si>
  <si>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</si>
  <si>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</si>
  <si>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</si>
  <si>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</si>
  <si>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</si>
  <si>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</si>
  <si>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</si>
  <si>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</si>
  <si>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</si>
  <si>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</si>
  <si>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</si>
  <si>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</si>
  <si>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</si>
  <si>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</si>
  <si>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</si>
  <si>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</si>
  <si>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</si>
  <si>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</si>
  <si>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</si>
  <si>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</si>
  <si>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</si>
  <si>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</si>
  <si>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</si>
  <si>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</si>
  <si>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</si>
  <si>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</si>
  <si>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</si>
  <si>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</si>
  <si>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</si>
  <si>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</si>
  <si>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</si>
  <si>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</si>
  <si>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</si>
  <si>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</si>
  <si>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</si>
  <si>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</si>
  <si>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</si>
  <si>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</si>
  <si>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</si>
  <si>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</si>
  <si>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</si>
  <si>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</si>
  <si>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</si>
  <si>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</si>
  <si>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</si>
  <si>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</si>
  <si>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</si>
  <si>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</si>
  <si>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</si>
  <si>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</si>
  <si>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</si>
  <si>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</si>
  <si>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</si>
  <si>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</si>
  <si>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</si>
  <si>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</si>
  <si>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</si>
  <si>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</si>
  <si>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</si>
  <si>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</si>
  <si>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</si>
  <si>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</si>
  <si>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</si>
  <si>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</si>
  <si>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</si>
  <si>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</si>
  <si>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</si>
  <si>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</si>
  <si>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</si>
  <si>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</si>
  <si>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</si>
  <si>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</si>
  <si>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</si>
  <si>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</si>
  <si>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</si>
  <si>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</si>
  <si>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</si>
  <si>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</si>
  <si>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</si>
  <si>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</si>
  <si>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</si>
  <si>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</si>
  <si>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</si>
  <si>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</si>
  <si>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</si>
  <si>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</si>
  <si>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</si>
  <si>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</si>
  <si>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</si>
  <si>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</si>
  <si>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</si>
  <si>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</si>
  <si>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</si>
  <si>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</si>
  <si>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</si>
  <si>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</si>
  <si>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</si>
  <si>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</si>
  <si>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</si>
  <si>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</si>
  <si>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</si>
  <si>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</si>
  <si>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</si>
  <si>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</si>
  <si>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</si>
  <si>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</si>
  <si>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</si>
  <si>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</si>
  <si>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</si>
  <si>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</si>
  <si>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</si>
  <si>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</si>
  <si>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</si>
  <si>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</si>
  <si>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</si>
  <si>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</si>
  <si>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</si>
  <si>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</si>
  <si>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</si>
  <si>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</si>
  <si>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</si>
  <si>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</si>
  <si>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</si>
  <si>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</si>
  <si>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</si>
  <si>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</si>
  <si>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</si>
  <si>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</si>
  <si>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</si>
  <si>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</si>
  <si>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</si>
  <si>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</si>
  <si>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</si>
  <si>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</si>
  <si>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</si>
  <si>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</si>
  <si>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</si>
  <si>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</si>
  <si>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</si>
  <si>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</si>
  <si>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</si>
  <si>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</si>
  <si>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</si>
  <si>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</si>
  <si>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</si>
  <si>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</si>
  <si>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</si>
  <si>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</si>
  <si>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</si>
  <si>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</si>
  <si>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</si>
  <si>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</si>
  <si>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</si>
  <si>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</si>
  <si>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</si>
  <si>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</si>
  <si>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</si>
  <si>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</si>
  <si>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</si>
  <si>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</si>
  <si>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</si>
  <si>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</si>
  <si>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</si>
  <si>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</si>
  <si>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</si>
  <si>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</si>
  <si>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</si>
  <si>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</si>
  <si>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</si>
  <si>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</si>
  <si>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</si>
  <si>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</si>
  <si>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</si>
  <si>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</si>
  <si>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</si>
  <si>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</si>
  <si>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</si>
  <si>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</si>
  <si>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</si>
  <si>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</si>
  <si>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</si>
  <si>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</si>
  <si>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</si>
  <si>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</si>
  <si>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</si>
  <si>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</si>
  <si>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</si>
  <si>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</si>
  <si>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</si>
  <si>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</si>
  <si>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</si>
  <si>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</si>
  <si>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</si>
  <si>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</si>
  <si>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</si>
  <si>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</si>
  <si>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</si>
  <si>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</si>
  <si>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</si>
  <si>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</si>
  <si>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</si>
  <si>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</si>
  <si>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</si>
  <si>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</si>
  <si>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</si>
  <si>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</si>
  <si>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</si>
  <si>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</si>
  <si>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</si>
  <si>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</si>
  <si>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</si>
  <si>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</si>
  <si>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</si>
  <si>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</si>
  <si>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</si>
  <si>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</si>
  <si>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</si>
  <si>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</si>
  <si>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</si>
  <si>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</si>
  <si>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</si>
  <si>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</si>
  <si>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</si>
  <si>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</si>
  <si>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</si>
  <si>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</si>
  <si>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</si>
  <si>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</si>
  <si>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</si>
  <si>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</si>
  <si>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</si>
  <si>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</si>
  <si>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</si>
  <si>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</si>
  <si>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</si>
  <si>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</si>
  <si>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</si>
  <si>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</si>
  <si>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</si>
  <si>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</si>
  <si>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</si>
  <si>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</si>
  <si>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</si>
  <si>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</si>
  <si>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</si>
  <si>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</si>
  <si>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</si>
  <si>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</si>
  <si>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</si>
  <si>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</si>
  <si>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</si>
  <si>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</si>
  <si>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</si>
  <si>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</si>
  <si>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</si>
  <si>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</si>
  <si>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</si>
  <si>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</si>
  <si>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</si>
  <si>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</si>
  <si>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</si>
  <si>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</si>
  <si>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</si>
  <si>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</si>
  <si>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</si>
  <si>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</si>
  <si>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</si>
  <si>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</si>
  <si>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</si>
  <si>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</si>
  <si>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</si>
  <si>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</si>
  <si>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</si>
  <si>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</si>
  <si>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</si>
  <si>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</si>
  <si>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</si>
  <si>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</si>
  <si>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</si>
  <si>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</si>
  <si>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</si>
  <si>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</si>
  <si>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</si>
  <si>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</si>
  <si>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</si>
  <si>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</si>
  <si>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</si>
  <si>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</si>
  <si>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</si>
  <si>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</si>
  <si>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</si>
  <si>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</si>
  <si>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</si>
  <si>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</si>
  <si>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</si>
  <si>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</si>
  <si>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</si>
  <si>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</si>
  <si>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</si>
  <si>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</si>
  <si>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</si>
  <si>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</si>
  <si>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</si>
  <si>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</si>
  <si>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</si>
  <si>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</si>
  <si>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</si>
  <si>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</si>
  <si>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</si>
  <si>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</si>
  <si>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</si>
  <si>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</si>
  <si>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</si>
  <si>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</si>
  <si>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</si>
  <si>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</si>
  <si>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</si>
  <si>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</si>
  <si>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</si>
  <si>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</si>
  <si>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</si>
  <si>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</si>
  <si>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</si>
  <si>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</si>
  <si>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</si>
  <si>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</si>
  <si>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</si>
  <si>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</si>
  <si>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</si>
  <si>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</si>
  <si>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</si>
  <si>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</si>
  <si>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</si>
  <si>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</si>
  <si>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</si>
  <si>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</si>
  <si>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</si>
  <si>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</si>
  <si>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</si>
  <si>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</si>
  <si>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</si>
  <si>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</si>
  <si>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</si>
  <si>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</si>
  <si>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</si>
  <si>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</si>
  <si>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</si>
  <si>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</si>
  <si>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</si>
  <si>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</si>
  <si>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</si>
  <si>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</si>
  <si>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</si>
  <si>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</si>
  <si>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</si>
  <si>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</si>
  <si>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</si>
  <si>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</si>
  <si>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</si>
  <si>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</si>
  <si>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</si>
  <si>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</si>
  <si>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</si>
  <si>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</si>
  <si>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</si>
  <si>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</si>
  <si>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</si>
  <si>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</si>
  <si>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</si>
  <si>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</si>
  <si>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</si>
  <si>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</si>
  <si>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</si>
  <si>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</si>
  <si>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</si>
  <si>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</si>
  <si>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</si>
  <si>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</si>
  <si>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</si>
  <si>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</si>
  <si>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</si>
  <si>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</si>
  <si>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</si>
  <si>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</si>
  <si>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</si>
  <si>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</si>
  <si>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</si>
  <si>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</si>
  <si>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</si>
  <si>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</si>
  <si>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</si>
  <si>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</si>
  <si>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</si>
  <si>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</si>
  <si>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</si>
  <si>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</si>
  <si>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</si>
  <si>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</si>
  <si>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</si>
  <si>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</si>
  <si>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</si>
  <si>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</si>
  <si>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</si>
  <si>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</si>
  <si>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</si>
  <si>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</si>
  <si>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</si>
  <si>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</si>
  <si>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</si>
  <si>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</si>
  <si>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</si>
  <si>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</si>
  <si>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</si>
  <si>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</si>
  <si>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</si>
  <si>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</si>
  <si>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</si>
  <si>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</si>
  <si>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</si>
  <si>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</si>
  <si>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</si>
  <si>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</si>
  <si>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</si>
  <si>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</si>
  <si>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</si>
  <si>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</si>
  <si>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</si>
  <si>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</si>
  <si>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</si>
  <si>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</si>
  <si>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</si>
  <si>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</si>
  <si>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</si>
  <si>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</si>
  <si>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</si>
  <si>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</si>
  <si>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</si>
  <si>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</si>
  <si>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</si>
  <si>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</si>
  <si>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</si>
  <si>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</si>
  <si>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</si>
  <si>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</si>
  <si>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</si>
  <si>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</si>
  <si>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</si>
  <si>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</si>
  <si>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</si>
  <si>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</si>
  <si>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</si>
  <si>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</si>
  <si>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</si>
  <si>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</si>
  <si>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</si>
  <si>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</si>
  <si>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</si>
  <si>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</si>
  <si>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</si>
  <si>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</si>
  <si>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</si>
  <si>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</si>
  <si>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</si>
  <si>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</si>
  <si>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</si>
  <si>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</si>
  <si>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</si>
  <si>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</si>
  <si>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</si>
  <si>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</si>
  <si>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</si>
  <si>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</si>
  <si>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</si>
  <si>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</si>
  <si>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</si>
  <si>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</si>
  <si>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</si>
  <si>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</si>
  <si>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</si>
  <si>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</si>
  <si>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</si>
  <si>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</si>
  <si>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</si>
  <si>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</si>
  <si>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</si>
  <si>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</si>
  <si>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</si>
  <si>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</si>
  <si>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</si>
  <si>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</si>
  <si>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</si>
  <si>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</si>
  <si>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</si>
  <si>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</si>
  <si>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</si>
  <si>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</si>
  <si>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</si>
  <si>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</si>
  <si>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</si>
  <si>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</si>
  <si>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</si>
  <si>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</si>
  <si>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</si>
  <si>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</si>
  <si>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</si>
  <si>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</si>
  <si>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</si>
  <si>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</si>
  <si>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</si>
  <si>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</si>
  <si>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</si>
  <si>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</si>
  <si>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</si>
  <si>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</si>
  <si>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</si>
  <si>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</si>
  <si>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</si>
  <si>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</si>
  <si>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</si>
  <si>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</si>
  <si>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</si>
  <si>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</si>
  <si>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</si>
  <si>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</si>
  <si>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</si>
  <si>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</si>
  <si>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</si>
  <si>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</si>
  <si>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</si>
  <si>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</si>
  <si>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</si>
  <si>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</si>
  <si>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</si>
  <si>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</si>
  <si>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</si>
  <si>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</si>
  <si>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</si>
  <si>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</si>
  <si>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</si>
  <si>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</si>
  <si>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</si>
  <si>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</si>
  <si>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</si>
  <si>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</si>
  <si>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</si>
  <si>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</si>
  <si>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</si>
  <si>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</si>
  <si>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</si>
  <si>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</si>
  <si>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</si>
  <si>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</si>
  <si>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</si>
  <si>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</si>
  <si>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</si>
  <si>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</si>
  <si>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</si>
  <si>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</si>
  <si>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</si>
  <si>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</si>
  <si>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</si>
  <si>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</si>
  <si>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</si>
  <si>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</si>
  <si>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</si>
  <si>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</si>
  <si>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</si>
  <si>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</si>
  <si>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</si>
  <si>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</si>
  <si>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</si>
  <si>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</si>
  <si>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</si>
  <si>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</si>
  <si>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</si>
  <si>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</si>
  <si>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</si>
  <si>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</si>
  <si>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</si>
  <si>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</si>
  <si>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</si>
  <si>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</si>
  <si>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</si>
  <si>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</si>
  <si>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</si>
  <si>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</si>
  <si>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</si>
  <si>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</si>
  <si>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</si>
  <si>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</si>
  <si>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</si>
  <si>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</si>
  <si>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</si>
  <si>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</si>
  <si>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</si>
  <si>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</si>
  <si>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</si>
  <si>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</si>
  <si>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</si>
  <si>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</si>
  <si>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</si>
  <si>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</si>
  <si>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</si>
  <si>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</si>
  <si>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</si>
  <si>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</si>
  <si>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</si>
  <si>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</si>
  <si>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</si>
  <si>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</si>
  <si>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</si>
  <si>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</si>
  <si>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</si>
  <si>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</si>
  <si>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</si>
  <si>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</si>
  <si>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</si>
  <si>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</si>
  <si>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</si>
  <si>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</si>
  <si>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</si>
  <si>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</si>
  <si>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</si>
  <si>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</si>
  <si>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</si>
  <si>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</si>
  <si>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</si>
  <si>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</si>
  <si>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</si>
  <si>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</si>
  <si>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</si>
  <si>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</si>
  <si>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</si>
  <si>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</si>
  <si>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</si>
  <si>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</si>
  <si>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</si>
  <si>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</si>
  <si>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</si>
  <si>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</si>
  <si>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</si>
  <si>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</si>
  <si>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</si>
  <si>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</si>
  <si>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</si>
  <si>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</si>
  <si>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</si>
  <si>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</si>
  <si>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</si>
  <si>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</si>
  <si>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</si>
  <si>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</si>
  <si>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</si>
  <si>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</si>
  <si>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</si>
  <si>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</si>
  <si>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</si>
  <si>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</si>
  <si>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</si>
  <si>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</si>
  <si>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</si>
  <si>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</si>
  <si>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</si>
  <si>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</si>
  <si>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</si>
  <si>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</si>
  <si>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</si>
  <si>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</si>
  <si>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</si>
  <si>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</si>
  <si>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</si>
  <si>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</si>
  <si>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</si>
  <si>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</si>
  <si>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</si>
  <si>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</si>
  <si>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</si>
  <si>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</si>
  <si>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</si>
  <si>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</si>
  <si>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</si>
  <si>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</si>
  <si>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</si>
  <si>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</si>
  <si>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</si>
  <si>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</si>
  <si>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</si>
  <si>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</si>
  <si>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</si>
  <si>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</si>
  <si>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</si>
  <si>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</si>
  <si>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</si>
  <si>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</si>
  <si>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</si>
  <si>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</si>
  <si>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</si>
  <si>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</si>
  <si>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</si>
  <si>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</si>
  <si>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</si>
  <si>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</si>
  <si>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</si>
  <si>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</si>
  <si>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</si>
  <si>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</si>
  <si>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</si>
  <si>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</si>
  <si>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</si>
  <si>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</si>
  <si>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</si>
  <si>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</si>
  <si>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</si>
  <si>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</si>
  <si>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</si>
  <si>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</si>
  <si>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</si>
  <si>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</si>
  <si>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</si>
  <si>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</si>
  <si>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</si>
  <si>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</si>
  <si>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</si>
  <si>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</si>
  <si>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</si>
  <si>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</si>
  <si>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</si>
  <si>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</si>
  <si>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</si>
  <si>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</si>
  <si>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</si>
  <si>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</si>
  <si>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</si>
  <si>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</si>
  <si>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</si>
  <si>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</si>
  <si>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</si>
  <si>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</si>
  <si>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</si>
  <si>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</si>
  <si>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</si>
  <si>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</si>
  <si>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</si>
  <si>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</si>
  <si>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</si>
  <si>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</si>
  <si>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</si>
  <si>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</si>
  <si>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</si>
  <si>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</si>
  <si>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</si>
  <si>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</si>
  <si>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</si>
  <si>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</si>
  <si>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</si>
  <si>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</si>
  <si>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</si>
  <si>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</si>
  <si>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</si>
  <si>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</si>
  <si>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</si>
  <si>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</si>
  <si>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</si>
  <si>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</si>
  <si>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</si>
  <si>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</si>
  <si>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</si>
  <si>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</si>
  <si>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</si>
  <si>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</si>
  <si>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</si>
  <si>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</si>
  <si>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</si>
  <si>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</si>
  <si>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</si>
  <si>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</si>
  <si>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</si>
  <si>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</si>
  <si>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</si>
  <si>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</si>
  <si>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</si>
  <si>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</si>
  <si>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</si>
  <si>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</si>
  <si>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</si>
  <si>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</si>
  <si>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</si>
  <si>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</si>
  <si>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</si>
  <si>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</si>
  <si>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</si>
  <si>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</si>
  <si>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</si>
  <si>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</si>
  <si>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</si>
  <si>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</si>
  <si>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</si>
  <si>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</si>
  <si>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</si>
  <si>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</si>
  <si>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</si>
  <si>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</si>
  <si>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</si>
  <si>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</si>
  <si>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</si>
  <si>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</si>
  <si>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</si>
  <si>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</si>
  <si>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</si>
  <si>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</si>
  <si>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</si>
  <si>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</si>
  <si>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</si>
  <si>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</si>
  <si>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</si>
  <si>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</si>
  <si>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</si>
  <si>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</si>
  <si>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</si>
  <si>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</si>
  <si>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</si>
  <si>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</si>
  <si>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</si>
  <si>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</si>
  <si>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</si>
  <si>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</si>
  <si>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</si>
  <si>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</si>
  <si>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</si>
  <si>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</si>
  <si>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</si>
  <si>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</si>
  <si>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</si>
  <si>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</si>
  <si>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</si>
  <si>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</si>
  <si>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</si>
  <si>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</si>
  <si>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</si>
  <si>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</si>
  <si>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</si>
  <si>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</si>
  <si>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</si>
  <si>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</si>
  <si>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</si>
  <si>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</si>
  <si>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</si>
  <si>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</si>
  <si>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</si>
  <si>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</si>
  <si>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</si>
  <si>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</si>
  <si>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</si>
  <si>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</si>
  <si>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</si>
  <si>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</si>
  <si>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</si>
  <si>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</si>
  <si>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</si>
  <si>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</si>
  <si>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</si>
  <si>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</si>
  <si>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</si>
  <si>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</si>
  <si>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</si>
  <si>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</si>
  <si>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</si>
  <si>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</si>
  <si>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</si>
  <si>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</si>
  <si>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</si>
  <si>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</si>
  <si>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</si>
  <si>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</si>
  <si>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</si>
  <si>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</si>
  <si>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</si>
  <si>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</si>
  <si>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</si>
  <si>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</si>
  <si>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</si>
  <si>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</si>
  <si>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</si>
  <si>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</si>
  <si>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</si>
  <si>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</si>
  <si>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</si>
  <si>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</si>
  <si>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</si>
  <si>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</si>
  <si>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</si>
  <si>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</si>
  <si>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</si>
  <si>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</si>
  <si>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</si>
  <si>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</si>
  <si>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</si>
  <si>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</si>
  <si>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</si>
  <si>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</si>
  <si>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</si>
  <si>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</si>
  <si>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</si>
  <si>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</si>
  <si>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</si>
  <si>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</si>
  <si>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</si>
  <si>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</si>
  <si>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</si>
  <si>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</si>
  <si>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</si>
  <si>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</si>
  <si>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</si>
  <si>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</si>
  <si>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</si>
  <si>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</si>
  <si>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</si>
  <si>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</si>
  <si>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</si>
  <si>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</si>
  <si>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</si>
  <si>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</si>
  <si>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</si>
  <si>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</si>
  <si>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</si>
  <si>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</si>
  <si>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</si>
  <si>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</si>
  <si>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</si>
  <si>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</si>
  <si>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</si>
  <si>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</si>
  <si>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</si>
  <si>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</si>
  <si>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</si>
  <si>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</si>
  <si>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</si>
  <si>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</si>
  <si>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</si>
  <si>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</si>
  <si>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</si>
  <si>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</si>
  <si>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</si>
  <si>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</si>
  <si>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</si>
  <si>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</si>
  <si>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</si>
  <si>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</si>
  <si>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</si>
  <si>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</si>
  <si>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</si>
  <si>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</si>
  <si>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</si>
  <si>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</si>
  <si>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</si>
  <si>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</si>
  <si>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</si>
  <si>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</si>
  <si>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</si>
  <si>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</si>
  <si>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</si>
  <si>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</si>
  <si>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</si>
  <si>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</si>
  <si>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</si>
  <si>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</si>
  <si>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</si>
  <si>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</si>
  <si>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</si>
  <si>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</si>
  <si>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</si>
  <si>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</si>
  <si>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</si>
  <si>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</si>
  <si>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</si>
  <si>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</si>
  <si>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</si>
  <si>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</si>
  <si>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</si>
  <si>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</si>
  <si>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</si>
  <si>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</si>
  <si>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</si>
  <si>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</si>
  <si>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</si>
  <si>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</si>
  <si>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</si>
  <si>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</si>
  <si>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</si>
  <si>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</si>
  <si>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</si>
  <si>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</si>
  <si>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</si>
  <si>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</si>
  <si>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</si>
  <si>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</si>
  <si>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</si>
  <si>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</si>
  <si>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</si>
  <si>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</si>
  <si>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</si>
  <si>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</si>
  <si>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</si>
  <si>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</si>
  <si>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</si>
  <si>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</si>
  <si>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</si>
  <si>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</si>
  <si>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</si>
  <si>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</si>
  <si>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</si>
  <si>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</si>
  <si>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</si>
  <si>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</si>
  <si>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</si>
  <si>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</si>
  <si>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</si>
  <si>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</si>
  <si>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</si>
  <si>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</si>
  <si>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</si>
  <si>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</si>
  <si>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</si>
  <si>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</si>
  <si>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</si>
  <si>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</si>
  <si>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</si>
  <si>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</si>
  <si>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</si>
  <si>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</si>
  <si>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</si>
  <si>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</si>
  <si>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</si>
  <si>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</si>
  <si>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</si>
  <si>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</si>
  <si>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</si>
  <si>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</si>
  <si>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</si>
  <si>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</si>
  <si>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</si>
  <si>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</si>
  <si>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</si>
  <si>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</si>
  <si>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</si>
  <si>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</si>
  <si>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</si>
  <si>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</si>
  <si>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</si>
  <si>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</si>
  <si>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</si>
  <si>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</si>
  <si>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</si>
  <si>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</si>
  <si>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</si>
  <si>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</si>
  <si>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</si>
  <si>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</si>
  <si>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</si>
  <si>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</si>
  <si>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</si>
  <si>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</si>
  <si>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</si>
  <si>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</si>
  <si>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</si>
  <si>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</si>
  <si>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</si>
  <si>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</si>
  <si>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</si>
  <si>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</si>
  <si>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</si>
  <si>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</si>
  <si>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</si>
  <si>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</si>
  <si>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</si>
  <si>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</si>
  <si>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</si>
  <si>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</si>
  <si>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</si>
  <si>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</si>
  <si>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</si>
  <si>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</si>
  <si>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</si>
  <si>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</si>
  <si>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</si>
  <si>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</si>
  <si>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</si>
  <si>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</si>
  <si>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</si>
  <si>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</si>
  <si>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</si>
  <si>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</si>
  <si>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</si>
  <si>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</si>
  <si>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</si>
  <si>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</si>
  <si>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</si>
  <si>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</si>
  <si>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</si>
  <si>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</si>
  <si>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</si>
  <si>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</si>
  <si>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</si>
  <si>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</si>
  <si>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</si>
  <si>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</si>
  <si>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</si>
  <si>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</si>
  <si>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</si>
  <si>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</si>
  <si>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</si>
  <si>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</si>
  <si>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</si>
  <si>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</si>
  <si>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</si>
  <si>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</si>
  <si>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</si>
  <si>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</si>
  <si>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</si>
  <si>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</si>
  <si>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</si>
  <si>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</si>
  <si>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</si>
  <si>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</si>
  <si>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</si>
  <si>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</si>
  <si>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</si>
  <si>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</si>
  <si>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</si>
  <si>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</si>
  <si>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</si>
  <si>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</si>
  <si>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</si>
  <si>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</si>
  <si>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</si>
  <si>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</si>
  <si>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</si>
  <si>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</si>
  <si>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</si>
  <si>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</si>
  <si>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</si>
  <si>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</si>
  <si>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</si>
  <si>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</si>
  <si>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</si>
  <si>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</si>
  <si>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</si>
  <si>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</si>
  <si>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</si>
  <si>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</si>
  <si>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</si>
  <si>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</si>
  <si>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</si>
  <si>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</si>
  <si>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</si>
  <si>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</si>
  <si>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</si>
  <si>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</si>
  <si>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</si>
  <si>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</si>
  <si>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</si>
  <si>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</si>
  <si>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</si>
  <si>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</si>
  <si>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</si>
  <si>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</si>
  <si>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</si>
  <si>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</si>
  <si>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</si>
  <si>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</si>
  <si>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</si>
  <si>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</si>
  <si>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</si>
  <si>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</si>
  <si>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</si>
  <si>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</si>
  <si>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</si>
  <si>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</si>
  <si>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</si>
  <si>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</si>
  <si>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</si>
  <si>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</si>
  <si>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</si>
  <si>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</si>
  <si>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</si>
  <si>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</si>
  <si>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</si>
  <si>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</si>
  <si>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</si>
  <si>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</si>
  <si>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</si>
  <si>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</si>
  <si>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</si>
  <si>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</si>
  <si>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</si>
  <si>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</si>
  <si>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</si>
  <si>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</si>
  <si>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</si>
  <si>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</si>
  <si>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</si>
  <si>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</si>
  <si>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</si>
  <si>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</si>
  <si>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</si>
  <si>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</si>
  <si>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</si>
  <si>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</si>
  <si>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</si>
  <si>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</si>
  <si>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</si>
  <si>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</si>
  <si>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</si>
  <si>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</si>
  <si>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</si>
  <si>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</si>
  <si>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</si>
  <si>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</si>
  <si>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</si>
  <si>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</si>
  <si>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</si>
  <si>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</si>
  <si>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</si>
  <si>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</si>
  <si>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</si>
  <si>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</si>
  <si>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</si>
  <si>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</si>
  <si>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</si>
  <si>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</si>
  <si>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</si>
  <si>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</si>
  <si>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</si>
  <si>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</si>
  <si>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</si>
  <si>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</si>
  <si>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</si>
  <si>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</si>
  <si>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</si>
  <si>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</si>
  <si>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</si>
  <si>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</si>
  <si>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</si>
  <si>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</si>
  <si>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</si>
  <si>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</si>
  <si>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</si>
  <si>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</si>
  <si>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</si>
  <si>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</si>
  <si>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</si>
  <si>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</si>
  <si>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</si>
  <si>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</si>
  <si>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</si>
  <si>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</si>
  <si>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</si>
  <si>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</si>
  <si>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</si>
  <si>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</si>
  <si>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</si>
  <si>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</si>
  <si>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</si>
  <si>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</si>
  <si>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</si>
  <si>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</si>
  <si>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</si>
  <si>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</si>
  <si>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</si>
  <si>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</si>
  <si>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</si>
  <si>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</si>
  <si>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</si>
  <si>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</si>
  <si>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</si>
  <si>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</si>
  <si>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</si>
  <si>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</si>
  <si>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</si>
  <si>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</si>
  <si>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</si>
  <si>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</si>
  <si>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</si>
  <si>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</si>
  <si>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</si>
  <si>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</si>
  <si>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</si>
  <si>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</si>
  <si>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</si>
  <si>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</si>
  <si>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</si>
  <si>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</si>
  <si>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</si>
  <si>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</si>
  <si>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</si>
  <si>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</si>
  <si>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</si>
  <si>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</si>
  <si>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</si>
  <si>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</si>
  <si>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</si>
  <si>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</si>
  <si>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</si>
  <si>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</si>
  <si>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</si>
  <si>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</si>
  <si>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</si>
  <si>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</si>
  <si>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</si>
  <si>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</si>
  <si>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</si>
  <si>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</si>
  <si>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</si>
  <si>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</si>
  <si>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</si>
  <si>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</si>
  <si>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</si>
  <si>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</si>
  <si>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</si>
  <si>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</si>
  <si>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</si>
  <si>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</si>
  <si>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</si>
  <si>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</si>
  <si>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</si>
  <si>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</si>
  <si>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</si>
  <si>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</si>
  <si>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</si>
  <si>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</si>
  <si>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</si>
  <si>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</si>
  <si>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</si>
  <si>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</si>
  <si>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</si>
  <si>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</si>
  <si>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</si>
  <si>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</si>
  <si>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</si>
  <si>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</si>
  <si>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</si>
  <si>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</si>
  <si>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</si>
  <si>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</si>
  <si>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</si>
  <si>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</si>
  <si>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</si>
  <si>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</si>
  <si>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</si>
  <si>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</si>
  <si>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</si>
  <si>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</si>
  <si>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</si>
  <si>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</si>
  <si>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</si>
  <si>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</si>
  <si>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</si>
  <si>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</si>
  <si>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</si>
  <si>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</si>
  <si>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</si>
  <si>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</si>
  <si>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</si>
  <si>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</si>
  <si>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</si>
  <si>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</si>
  <si>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</si>
  <si>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</si>
  <si>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</si>
  <si>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</si>
  <si>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</si>
  <si>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</si>
  <si>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</si>
  <si>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</si>
  <si>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</si>
  <si>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</si>
  <si>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</si>
  <si>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</si>
  <si>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</si>
  <si>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</si>
  <si>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</si>
  <si>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</si>
  <si>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</si>
  <si>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</si>
  <si>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</si>
  <si>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</si>
  <si>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</si>
  <si>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</si>
  <si>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</si>
  <si>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</si>
  <si>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</si>
  <si>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</si>
  <si>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</si>
  <si>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</si>
  <si>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</si>
  <si>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</si>
  <si>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</si>
  <si>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</si>
  <si>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</si>
  <si>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</si>
  <si>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</si>
  <si>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</si>
  <si>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</si>
  <si>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</si>
  <si>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</si>
  <si>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</si>
  <si>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</si>
  <si>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</si>
  <si>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</si>
  <si>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</si>
  <si>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</si>
  <si>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</si>
  <si>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</si>
  <si>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</si>
  <si>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</si>
  <si>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</si>
  <si>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</si>
  <si>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</si>
  <si>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</si>
  <si>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</si>
  <si>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</si>
  <si>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</si>
  <si>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</si>
  <si>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</si>
  <si>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</si>
  <si>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</si>
  <si>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</si>
  <si>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</si>
  <si>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</si>
  <si>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</si>
  <si>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</si>
  <si>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</si>
  <si>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</si>
  <si>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</si>
  <si>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</si>
  <si>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</si>
  <si>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</si>
  <si>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</si>
  <si>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</si>
  <si>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</si>
  <si>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</si>
  <si>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</si>
  <si>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</si>
  <si>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</si>
  <si>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</si>
  <si>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</si>
  <si>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</si>
  <si>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</si>
  <si>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</si>
  <si>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</si>
  <si>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</si>
  <si>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</si>
  <si>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</si>
  <si>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</si>
  <si>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</si>
  <si>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</si>
  <si>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</si>
  <si>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</si>
  <si>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</si>
  <si>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</si>
  <si>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</si>
  <si>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</si>
  <si>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</si>
  <si>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</si>
  <si>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</si>
  <si>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</si>
  <si>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</si>
  <si>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</si>
  <si>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</si>
  <si>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</si>
  <si>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</si>
  <si>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</si>
  <si>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</si>
  <si>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</si>
  <si>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</si>
  <si>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</si>
  <si>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</si>
  <si>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</si>
  <si>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</si>
  <si>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</si>
  <si>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</si>
  <si>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</si>
  <si>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</si>
  <si>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</si>
  <si>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</si>
  <si>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</si>
  <si>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</si>
  <si>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</si>
  <si>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</si>
  <si>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</si>
  <si>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</si>
  <si>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</si>
  <si>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</si>
  <si>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</si>
  <si>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</si>
  <si>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</si>
  <si>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</si>
  <si>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</si>
  <si>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</si>
  <si>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</si>
  <si>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</si>
  <si>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</si>
  <si>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</si>
  <si>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</si>
  <si>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</si>
  <si>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</si>
  <si>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</si>
  <si>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</si>
  <si>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</si>
  <si>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</si>
  <si>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</si>
  <si>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</si>
  <si>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</si>
  <si>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</si>
  <si>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</si>
  <si>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</si>
  <si>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</si>
  <si>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</si>
  <si>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</si>
  <si>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</si>
  <si>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</si>
  <si>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</si>
  <si>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</si>
  <si>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</si>
  <si>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</si>
  <si>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</si>
  <si>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</si>
  <si>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</si>
  <si>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</si>
  <si>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</si>
  <si>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</si>
  <si>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</si>
  <si>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</si>
  <si>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</si>
  <si>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</si>
  <si>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</si>
  <si>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</si>
  <si>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</si>
  <si>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</si>
  <si>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</si>
  <si>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</si>
  <si>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</si>
  <si>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</si>
  <si>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</si>
  <si>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</si>
  <si>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</si>
  <si>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</si>
  <si>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</si>
  <si>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</si>
  <si>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</si>
  <si>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</si>
  <si>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</si>
  <si>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</si>
  <si>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</si>
  <si>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</si>
  <si>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</si>
  <si>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</si>
  <si>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</si>
  <si>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</si>
  <si>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</si>
  <si>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</si>
  <si>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</si>
  <si>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</si>
  <si>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</si>
  <si>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</si>
  <si>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</si>
  <si>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</si>
  <si>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</si>
  <si>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</si>
  <si>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</si>
  <si>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</si>
  <si>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</si>
  <si>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</si>
  <si>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</si>
  <si>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</si>
  <si>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</si>
  <si>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</si>
  <si>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</si>
  <si>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</si>
  <si>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</si>
  <si>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</si>
  <si>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</si>
  <si>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</si>
  <si>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</si>
  <si>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</si>
  <si>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</si>
  <si>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</si>
  <si>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</si>
  <si>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</si>
  <si>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</si>
  <si>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</si>
  <si>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</si>
  <si>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</si>
  <si>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</si>
  <si>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</si>
  <si>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</si>
  <si>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</si>
  <si>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</si>
  <si>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</si>
  <si>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</si>
  <si>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</si>
  <si>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</si>
  <si>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</si>
  <si>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</si>
  <si>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</si>
  <si>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</si>
  <si>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</si>
  <si>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</si>
  <si>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</si>
  <si>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</si>
  <si>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</si>
  <si>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</si>
  <si>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</si>
  <si>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</si>
  <si>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</si>
  <si>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</si>
  <si>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</si>
  <si>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</si>
  <si>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</si>
  <si>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</si>
  <si>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</si>
  <si>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</si>
  <si>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</si>
  <si>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</si>
  <si>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</si>
  <si>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</si>
  <si>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</si>
  <si>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</si>
  <si>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</si>
  <si>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</si>
  <si>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</si>
  <si>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</si>
  <si>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</si>
  <si>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</si>
  <si>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</si>
  <si>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</si>
  <si>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</si>
  <si>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</si>
  <si>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</si>
  <si>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</si>
  <si>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</si>
  <si>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</si>
  <si>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</si>
  <si>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</si>
  <si>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</si>
  <si>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</si>
  <si>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</si>
  <si>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</si>
  <si>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</si>
  <si>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</si>
  <si>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</si>
  <si>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</si>
  <si>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</si>
  <si>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</si>
  <si>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</si>
  <si>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</si>
  <si>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</si>
  <si>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</si>
  <si>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</si>
  <si>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</si>
  <si>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</si>
  <si>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</si>
  <si>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</si>
  <si>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</si>
  <si>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</si>
  <si>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</si>
  <si>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</si>
  <si>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</si>
  <si>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</si>
  <si>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</si>
  <si>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</si>
  <si>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</si>
  <si>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</si>
  <si>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</si>
  <si>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</si>
  <si>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</si>
  <si>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</si>
  <si>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</si>
  <si>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</si>
  <si>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</si>
  <si>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</si>
  <si>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</si>
  <si>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</si>
  <si>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</si>
  <si>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</si>
  <si>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</si>
  <si>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</si>
  <si>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</si>
  <si>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</si>
  <si>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</si>
  <si>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</si>
  <si>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</si>
  <si>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</si>
  <si>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</si>
  <si>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</si>
  <si>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</si>
  <si>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</si>
  <si>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</si>
  <si>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</si>
  <si>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</si>
  <si>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</si>
  <si>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</si>
  <si>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</si>
  <si>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</si>
  <si>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</si>
  <si>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</si>
  <si>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</si>
  <si>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</si>
  <si>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</si>
  <si>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</si>
  <si>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</si>
  <si>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</si>
  <si>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</si>
  <si>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</si>
  <si>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</si>
  <si>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</si>
  <si>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</si>
  <si>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</si>
  <si>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</si>
  <si>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</si>
  <si>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</si>
  <si>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</si>
  <si>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</si>
  <si>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</si>
  <si>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</si>
  <si>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</si>
  <si>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</si>
  <si>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</si>
  <si>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</si>
  <si>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</si>
  <si>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</si>
  <si>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</si>
  <si>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</si>
  <si>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</si>
  <si>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</si>
  <si>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</si>
  <si>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</si>
  <si>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</si>
  <si>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</si>
  <si>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</si>
  <si>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</si>
  <si>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</si>
  <si>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</si>
  <si>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</si>
  <si>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</si>
  <si>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</si>
  <si>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</si>
  <si>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</si>
  <si>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</si>
  <si>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</si>
  <si>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</si>
  <si>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</si>
  <si>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</si>
  <si>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</si>
  <si>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</si>
  <si>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</si>
  <si>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</si>
  <si>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</si>
  <si>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</si>
  <si>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</si>
  <si>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</si>
  <si>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</si>
  <si>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</si>
  <si>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</si>
  <si>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</si>
  <si>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</si>
  <si>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</si>
  <si>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</si>
  <si>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</si>
  <si>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</si>
  <si>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</si>
  <si>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</si>
  <si>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</si>
  <si>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</si>
  <si>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</si>
  <si>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</si>
  <si>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</si>
  <si>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</si>
  <si>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</si>
  <si>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</si>
  <si>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</si>
  <si>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</si>
  <si>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</si>
  <si>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</si>
  <si>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</si>
  <si>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</si>
  <si>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</si>
  <si>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</si>
  <si>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</si>
  <si>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</si>
  <si>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</si>
  <si>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</si>
  <si>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</si>
  <si>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</si>
  <si>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</si>
  <si>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</si>
  <si>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</si>
  <si>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</si>
  <si>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</si>
  <si>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</si>
  <si>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</si>
  <si>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</si>
  <si>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</si>
  <si>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</si>
  <si>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</si>
  <si>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</si>
  <si>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</si>
  <si>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</si>
  <si>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</si>
  <si>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</si>
  <si>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</si>
  <si>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</si>
  <si>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</si>
  <si>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</si>
  <si>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</si>
  <si>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</si>
  <si>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</si>
  <si>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</si>
  <si>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</si>
  <si>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</si>
  <si>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</si>
  <si>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</si>
  <si>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</si>
  <si>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</si>
  <si>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</si>
  <si>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</si>
  <si>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</si>
  <si>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</si>
  <si>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</si>
  <si>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</si>
  <si>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</si>
  <si>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</si>
  <si>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</si>
  <si>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</si>
  <si>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</si>
  <si>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</si>
  <si>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</si>
  <si>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</si>
  <si>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</si>
  <si>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</si>
  <si>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</si>
  <si>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</si>
  <si>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</si>
  <si>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</si>
  <si>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</si>
  <si>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</si>
  <si>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</si>
  <si>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</si>
  <si>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</si>
  <si>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</si>
  <si>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</si>
  <si>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</si>
  <si>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</si>
  <si>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</si>
  <si>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</si>
  <si>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</si>
  <si>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</si>
  <si>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</si>
  <si>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</si>
  <si>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</si>
  <si>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</si>
  <si>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</si>
  <si>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</si>
  <si>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</si>
  <si>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</si>
  <si>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</si>
  <si>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</si>
  <si>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</si>
  <si>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</si>
  <si>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</si>
  <si>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</si>
  <si>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</si>
  <si>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</si>
  <si>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</si>
  <si>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</si>
  <si>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</si>
  <si>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</si>
  <si>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</si>
  <si>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</si>
  <si>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</si>
  <si>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</si>
  <si>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</si>
  <si>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</si>
  <si>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</si>
  <si>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</si>
  <si>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</si>
  <si>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</si>
  <si>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</si>
  <si>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</si>
  <si>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</si>
  <si>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</si>
  <si>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</si>
  <si>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</si>
  <si>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</si>
  <si>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</si>
  <si>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</si>
  <si>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</si>
  <si>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</si>
  <si>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</si>
  <si>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</si>
  <si>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</si>
  <si>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</si>
  <si>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</si>
  <si>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</si>
  <si>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</si>
  <si>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</si>
  <si>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</si>
  <si>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</si>
  <si>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</si>
  <si>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</si>
  <si>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</si>
  <si>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</si>
  <si>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</si>
  <si>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</si>
  <si>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</si>
  <si>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</si>
  <si>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</si>
  <si>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</si>
  <si>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</si>
  <si>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</si>
  <si>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</si>
  <si>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</si>
  <si>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</si>
  <si>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</si>
  <si>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</si>
  <si>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</si>
  <si>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</si>
  <si>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</si>
  <si>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</si>
  <si>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</si>
  <si>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</si>
  <si>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</si>
  <si>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</si>
  <si>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</si>
  <si>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</si>
  <si>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</si>
  <si>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</si>
  <si>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</si>
  <si>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</si>
  <si>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</si>
  <si>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</si>
  <si>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</si>
  <si>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</si>
  <si>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</si>
  <si>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</si>
  <si>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</si>
  <si>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</si>
  <si>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</si>
  <si>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</si>
  <si>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</si>
  <si>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</si>
  <si>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</si>
  <si>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</si>
  <si>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</si>
  <si>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</si>
  <si>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</si>
  <si>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</si>
  <si>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</si>
  <si>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</si>
  <si>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</si>
  <si>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</si>
  <si>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</si>
  <si>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</si>
  <si>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</si>
  <si>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</si>
  <si>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</si>
  <si>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</si>
  <si>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</si>
  <si>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</si>
  <si>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</si>
  <si>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</si>
  <si>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</si>
  <si>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</si>
  <si>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</si>
  <si>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</si>
  <si>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</si>
  <si>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</si>
  <si>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</si>
  <si>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</si>
  <si>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</si>
  <si>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</si>
  <si>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</si>
  <si>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</si>
  <si>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</si>
  <si>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</si>
  <si>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</si>
  <si>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</si>
  <si>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</si>
  <si>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</si>
  <si>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</si>
  <si>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</si>
  <si>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</si>
  <si>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</si>
  <si>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</si>
  <si>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</si>
  <si>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</si>
  <si>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</si>
  <si>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</si>
  <si>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</si>
  <si>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</si>
  <si>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</si>
  <si>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</si>
  <si>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</si>
  <si>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</si>
  <si>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</si>
  <si>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</si>
  <si>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</si>
  <si>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</si>
  <si>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</si>
  <si>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</si>
  <si>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</si>
  <si>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</si>
  <si>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</si>
  <si>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</si>
  <si>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</si>
  <si>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</si>
  <si>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</si>
  <si>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</si>
  <si>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</si>
  <si>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</si>
  <si>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</si>
  <si>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</si>
  <si>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</si>
  <si>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</si>
  <si>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</si>
  <si>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</si>
  <si>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</si>
  <si>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</si>
  <si>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</si>
  <si>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</si>
  <si>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</si>
  <si>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</si>
  <si>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</si>
  <si>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</si>
  <si>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</si>
  <si>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</si>
  <si>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</si>
  <si>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</si>
  <si>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</si>
  <si>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</si>
  <si>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</si>
  <si>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</si>
  <si>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</si>
  <si>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</si>
  <si>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</si>
  <si>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</si>
  <si>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</si>
  <si>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</si>
  <si>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</si>
  <si>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</si>
  <si>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</si>
  <si>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</si>
  <si>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</si>
  <si>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</si>
  <si>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</si>
  <si>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</si>
  <si>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</si>
  <si>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</si>
  <si>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</si>
  <si>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</si>
  <si>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</si>
  <si>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</si>
  <si>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</si>
  <si>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</si>
  <si>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</si>
  <si>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</si>
  <si>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</si>
  <si>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</si>
  <si>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</si>
  <si>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</si>
  <si>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</si>
  <si>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</si>
  <si>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</si>
  <si>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</si>
  <si>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</si>
  <si>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</si>
  <si>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</si>
  <si>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</si>
  <si>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</si>
  <si>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</si>
  <si>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</si>
  <si>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</si>
  <si>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</si>
  <si>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</si>
  <si>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</si>
  <si>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</si>
  <si>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</si>
  <si>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</si>
  <si>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</si>
  <si>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</si>
  <si>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</si>
  <si>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</si>
  <si>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</si>
  <si>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</si>
  <si>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</si>
  <si>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</si>
  <si>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</si>
  <si>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</si>
  <si>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</si>
  <si>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</si>
  <si>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</si>
  <si>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</si>
  <si>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</si>
  <si>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</si>
  <si>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</si>
  <si>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</si>
  <si>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</si>
  <si>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</si>
  <si>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</si>
  <si>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</si>
  <si>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</si>
  <si>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</si>
  <si>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</si>
  <si>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</si>
  <si>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</si>
  <si>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</si>
  <si>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</si>
  <si>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</si>
  <si>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</si>
  <si>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</si>
  <si>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</si>
  <si>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</si>
  <si>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</si>
  <si>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</si>
  <si>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</si>
  <si>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</si>
  <si>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</si>
  <si>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</si>
  <si>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</si>
  <si>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</si>
  <si>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</si>
  <si>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</si>
  <si>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</si>
  <si>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</si>
  <si>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</si>
  <si>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</si>
  <si>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</si>
  <si>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</si>
  <si>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</si>
  <si>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</si>
  <si>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</si>
  <si>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</si>
  <si>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</si>
  <si>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</si>
  <si>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</si>
  <si>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</si>
  <si>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</si>
  <si>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</si>
  <si>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</si>
  <si>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</si>
  <si>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</si>
  <si>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</si>
  <si>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</si>
  <si>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</si>
  <si>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</si>
  <si>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</si>
  <si>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</si>
  <si>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</si>
  <si>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</si>
  <si>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</si>
  <si>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</si>
  <si>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</si>
  <si>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</si>
  <si>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</si>
  <si>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</si>
  <si>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</si>
  <si>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</si>
  <si>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</si>
  <si>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</si>
  <si>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</si>
  <si>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</si>
  <si>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</si>
  <si>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</si>
  <si>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</si>
  <si>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</si>
  <si>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</si>
  <si>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</si>
  <si>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</si>
  <si>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</si>
  <si>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</si>
  <si>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</si>
  <si>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</si>
  <si>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</si>
  <si>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</si>
  <si>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</si>
  <si>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</si>
  <si>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</si>
  <si>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</si>
  <si>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</si>
  <si>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</si>
  <si>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</si>
  <si>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</si>
  <si>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</si>
  <si>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</si>
  <si>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</si>
  <si>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</si>
  <si>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</si>
  <si>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</si>
  <si>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</si>
  <si>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</si>
  <si>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</si>
  <si>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</si>
  <si>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</si>
  <si>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</si>
  <si>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</si>
  <si>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</si>
  <si>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</si>
  <si>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</si>
  <si>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</si>
  <si>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</si>
  <si>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</si>
  <si>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</si>
  <si>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</si>
  <si>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</si>
  <si>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</si>
  <si>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</si>
  <si>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</si>
  <si>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</si>
  <si>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</si>
  <si>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</si>
  <si>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</si>
  <si>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</si>
  <si>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</si>
  <si>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</si>
  <si>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</si>
  <si>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</si>
  <si>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</si>
  <si>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</si>
  <si>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</si>
  <si>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</si>
  <si>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</si>
  <si>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</si>
  <si>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</si>
  <si>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</si>
  <si>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</si>
  <si>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</si>
  <si>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</si>
  <si>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</si>
  <si>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</si>
  <si>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</si>
  <si>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</si>
  <si>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</si>
  <si>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</si>
  <si>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</si>
  <si>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</si>
  <si>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</si>
  <si>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</si>
  <si>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</si>
  <si>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</si>
  <si>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</si>
  <si>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</si>
  <si>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</si>
  <si>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</si>
  <si>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</si>
  <si>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</si>
  <si>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</si>
  <si>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</si>
  <si>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</si>
  <si>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</si>
  <si>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</si>
  <si>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</si>
  <si>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</si>
  <si>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</si>
  <si>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</si>
  <si>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</si>
  <si>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</si>
  <si>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</si>
  <si>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</si>
  <si>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</si>
  <si>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</si>
  <si>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</si>
  <si>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</si>
  <si>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</si>
  <si>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</si>
  <si>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</si>
  <si>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</si>
  <si>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</si>
  <si>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</si>
  <si>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</si>
  <si>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</si>
  <si>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</si>
  <si>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</si>
  <si>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</si>
  <si>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</si>
  <si>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</si>
  <si>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</si>
  <si>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</si>
  <si>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</si>
  <si>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</si>
  <si>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</si>
  <si>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</si>
  <si>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</si>
  <si>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</si>
  <si>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</si>
  <si>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</si>
  <si>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</si>
  <si>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</si>
  <si>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</si>
  <si>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</si>
  <si>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</si>
  <si>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</si>
  <si>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</si>
  <si>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</si>
  <si>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</si>
  <si>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</si>
  <si>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</si>
  <si>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</si>
  <si>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</si>
  <si>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</si>
  <si>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</si>
  <si>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</si>
  <si>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</si>
  <si>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</si>
  <si>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</si>
  <si>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</si>
  <si>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</si>
  <si>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</si>
  <si>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</si>
  <si>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</si>
  <si>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</si>
  <si>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</si>
  <si>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</si>
  <si>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</si>
  <si>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</si>
  <si>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</si>
  <si>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</si>
  <si>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</si>
  <si>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</si>
  <si>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</si>
  <si>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</si>
  <si>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</si>
  <si>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</si>
  <si>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</si>
  <si>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</si>
  <si>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</si>
  <si>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</si>
  <si>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</si>
  <si>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</si>
  <si>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</si>
  <si>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</si>
  <si>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</si>
  <si>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</si>
  <si>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</si>
  <si>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</si>
  <si>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</si>
  <si>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</si>
  <si>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</si>
  <si>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</si>
  <si>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</si>
  <si>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</si>
  <si>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</si>
  <si>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</si>
  <si>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</si>
  <si>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</si>
  <si>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</si>
  <si>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</si>
  <si>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</si>
  <si>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</si>
  <si>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</si>
  <si>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</si>
  <si>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</si>
  <si>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</si>
  <si>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</si>
  <si>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</si>
  <si>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</si>
  <si>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</si>
  <si>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</si>
  <si>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</si>
  <si>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</si>
  <si>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</si>
  <si>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</si>
  <si>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</si>
  <si>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</si>
  <si>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</si>
  <si>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</si>
  <si>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</si>
  <si>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</si>
  <si>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</si>
  <si>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</si>
  <si>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</si>
  <si>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</si>
  <si>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</si>
  <si>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</si>
  <si>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</si>
  <si>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</si>
  <si>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</si>
  <si>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</si>
  <si>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</si>
  <si>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</si>
  <si>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</si>
  <si>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</si>
  <si>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</si>
  <si>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</si>
  <si>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</si>
  <si>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</si>
  <si>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</si>
  <si>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</si>
  <si>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</si>
  <si>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</si>
  <si>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</si>
  <si>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</si>
  <si>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</si>
  <si>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</si>
  <si>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</si>
  <si>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</si>
  <si>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</si>
  <si>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</si>
  <si>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</si>
  <si>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</si>
  <si>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</si>
  <si>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</si>
  <si>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</si>
  <si>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</si>
  <si>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</si>
  <si>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</si>
  <si>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</si>
  <si>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</si>
  <si>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</si>
  <si>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</si>
  <si>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</si>
  <si>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</si>
  <si>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</si>
  <si>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</si>
  <si>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</si>
  <si>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</si>
  <si>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</si>
  <si>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</si>
  <si>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</si>
  <si>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</si>
  <si>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</si>
  <si>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</si>
  <si>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</si>
  <si>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</si>
  <si>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</si>
  <si>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</si>
  <si>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</si>
  <si>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</si>
  <si>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</si>
  <si>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</si>
  <si>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</si>
  <si>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</si>
  <si>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</si>
  <si>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</si>
  <si>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</si>
  <si>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</si>
  <si>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</si>
  <si>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</si>
  <si>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</si>
  <si>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</si>
  <si>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</si>
  <si>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</si>
  <si>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</si>
  <si>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</si>
  <si>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</si>
  <si>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</si>
  <si>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</si>
  <si>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</si>
  <si>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</si>
  <si>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</si>
  <si>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</si>
  <si>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</si>
  <si>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</si>
  <si>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</si>
  <si>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</si>
  <si>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</si>
  <si>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</si>
  <si>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</si>
  <si>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</si>
  <si>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</si>
  <si>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</si>
  <si>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</si>
  <si>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</si>
  <si>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</si>
  <si>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</si>
  <si>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</si>
  <si>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</si>
  <si>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</si>
  <si>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</si>
  <si>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</si>
  <si>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</si>
  <si>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</si>
  <si>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</si>
  <si>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</si>
  <si>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</si>
  <si>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</si>
  <si>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</si>
  <si>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</si>
  <si>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</si>
  <si>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</si>
  <si>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</si>
  <si>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</si>
  <si>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</si>
  <si>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</si>
  <si>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</si>
  <si>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</si>
  <si>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</si>
  <si>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</si>
  <si>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</si>
  <si>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</si>
  <si>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</si>
  <si>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</si>
  <si>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</si>
  <si>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</si>
  <si>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</si>
  <si>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</si>
  <si>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</si>
  <si>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</si>
  <si>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</si>
  <si>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</si>
  <si>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</si>
  <si>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</si>
  <si>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</si>
  <si>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</si>
  <si>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</si>
  <si>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</si>
  <si>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</si>
  <si>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</si>
  <si>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</si>
  <si>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</si>
  <si>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</si>
  <si>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</si>
  <si>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</si>
  <si>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</si>
  <si>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</si>
  <si>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</si>
  <si>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</si>
  <si>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</si>
  <si>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</si>
  <si>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</si>
  <si>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</si>
  <si>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</si>
  <si>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</si>
  <si>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</si>
  <si>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</si>
  <si>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</si>
  <si>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</si>
  <si>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</si>
  <si>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</si>
  <si>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</si>
  <si>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</si>
  <si>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</si>
  <si>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</si>
  <si>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</si>
  <si>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</si>
  <si>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</si>
  <si>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</si>
  <si>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</si>
  <si>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</si>
  <si>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</si>
  <si>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</si>
  <si>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</si>
  <si>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</si>
  <si>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</si>
  <si>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</si>
  <si>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</si>
  <si>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</si>
  <si>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</si>
  <si>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</si>
  <si>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</si>
  <si>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</si>
  <si>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</si>
  <si>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</si>
  <si>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</si>
  <si>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</si>
  <si>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</si>
  <si>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</si>
  <si>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</si>
  <si>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</si>
  <si>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</si>
  <si>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</si>
  <si>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</si>
  <si>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</si>
  <si>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</si>
  <si>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</si>
  <si>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</si>
  <si>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</si>
  <si>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</si>
  <si>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</si>
  <si>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</si>
  <si>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</si>
  <si>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</si>
  <si>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</si>
  <si>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</si>
  <si>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</si>
  <si>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</si>
  <si>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</si>
  <si>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</si>
  <si>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</si>
  <si>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</si>
  <si>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</si>
  <si>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</si>
  <si>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</si>
  <si>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</si>
  <si>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</si>
  <si>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</si>
  <si>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</si>
  <si>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</si>
  <si>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</si>
  <si>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</si>
  <si>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</si>
  <si>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</si>
  <si>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</si>
  <si>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</si>
  <si>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</si>
  <si>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</si>
  <si>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</si>
  <si>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</si>
  <si>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</si>
  <si>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</si>
  <si>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</si>
  <si>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</si>
  <si>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</si>
  <si>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</si>
  <si>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</si>
  <si>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</si>
  <si>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</si>
  <si>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</si>
  <si>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</si>
  <si>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</si>
  <si>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</si>
  <si>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</si>
  <si>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</si>
  <si>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</si>
  <si>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</si>
  <si>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</si>
  <si>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</si>
  <si>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</si>
  <si>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</si>
  <si>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</si>
  <si>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</si>
  <si>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</si>
  <si>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</si>
  <si>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</si>
  <si>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</si>
  <si>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</si>
  <si>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</si>
  <si>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</si>
  <si>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</si>
  <si>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</si>
  <si>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</si>
  <si>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</si>
  <si>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</si>
  <si>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</si>
  <si>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</si>
  <si>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</si>
  <si>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</si>
  <si>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</si>
  <si>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</si>
  <si>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</si>
  <si>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</si>
  <si>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</si>
  <si>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</si>
  <si>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</si>
  <si>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</si>
  <si>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</si>
  <si>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</si>
  <si>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</si>
  <si>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</si>
  <si>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</si>
  <si>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</si>
  <si>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</si>
  <si>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</si>
  <si>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</si>
  <si>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</si>
  <si>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</si>
  <si>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</si>
  <si>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</si>
  <si>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</si>
  <si>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</si>
  <si>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</si>
  <si>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</si>
  <si>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</si>
  <si>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</si>
  <si>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</si>
  <si>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</si>
  <si>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</si>
  <si>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</si>
  <si>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</si>
  <si>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</si>
  <si>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</si>
  <si>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</si>
  <si>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</si>
  <si>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</si>
  <si>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</si>
  <si>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</si>
  <si>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</si>
  <si>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</si>
  <si>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</si>
  <si>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</si>
  <si>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</si>
  <si>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</si>
  <si>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</si>
  <si>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</si>
  <si>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</si>
  <si>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</si>
  <si>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</si>
  <si>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</si>
  <si>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</si>
  <si>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</si>
  <si>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</si>
  <si>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</si>
  <si>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</si>
  <si>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</si>
  <si>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</si>
  <si>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</si>
  <si>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</si>
  <si>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</si>
  <si>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</si>
  <si>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</si>
  <si>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</si>
  <si>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</si>
  <si>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</si>
  <si>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</si>
  <si>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</si>
  <si>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</si>
  <si>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</si>
  <si>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</si>
  <si>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</si>
  <si>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</si>
  <si>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</si>
  <si>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</si>
  <si>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</si>
  <si>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</si>
  <si>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</si>
  <si>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</si>
  <si>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</si>
  <si>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</si>
  <si>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</si>
  <si>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</si>
  <si>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</si>
  <si>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</si>
  <si>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</si>
  <si>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</si>
  <si>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</si>
  <si>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</si>
  <si>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</si>
  <si>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</si>
  <si>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</si>
  <si>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</si>
  <si>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</si>
  <si>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</si>
  <si>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</si>
  <si>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</si>
  <si>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</si>
  <si>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</si>
  <si>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</si>
  <si>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</si>
  <si>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</si>
  <si>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</si>
  <si>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</si>
  <si>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</si>
  <si>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</si>
  <si>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</si>
  <si>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</si>
  <si>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</si>
  <si>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</si>
  <si>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</si>
  <si>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</si>
  <si>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</si>
  <si>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</si>
  <si>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</si>
  <si>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</si>
  <si>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</si>
  <si>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</si>
  <si>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</si>
  <si>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</si>
  <si>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</si>
  <si>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</si>
  <si>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</si>
  <si>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</si>
  <si>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</si>
  <si>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</si>
  <si>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</si>
  <si>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</si>
  <si>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</si>
  <si>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</si>
  <si>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</si>
  <si>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</si>
  <si>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</si>
  <si>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</si>
  <si>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</si>
  <si>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</si>
  <si>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</si>
  <si>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</si>
  <si>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</si>
  <si>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</si>
  <si>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</si>
  <si>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</si>
  <si>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</si>
  <si>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</si>
  <si>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</si>
  <si>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</si>
  <si>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</si>
  <si>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</si>
  <si>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</si>
  <si>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</si>
  <si>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</si>
  <si>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</si>
  <si>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</si>
  <si>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</si>
  <si>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</si>
  <si>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</si>
  <si>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</si>
  <si>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</si>
  <si>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</si>
  <si>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</si>
  <si>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</si>
  <si>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</si>
  <si>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</si>
  <si>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</si>
  <si>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</si>
  <si>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</si>
  <si>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</si>
  <si>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</si>
  <si>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</si>
  <si>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</si>
  <si>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</si>
  <si>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</si>
  <si>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</si>
  <si>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</si>
  <si>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</si>
  <si>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</si>
  <si>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</si>
  <si>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</si>
  <si>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</si>
  <si>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</si>
  <si>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</si>
  <si>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</si>
  <si>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</si>
  <si>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</si>
  <si>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</si>
  <si>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</si>
  <si>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</si>
  <si>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</si>
  <si>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</si>
  <si>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</si>
  <si>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</si>
  <si>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</si>
  <si>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</si>
  <si>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</si>
  <si>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</si>
  <si>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</si>
  <si>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</si>
  <si>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</si>
  <si>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</si>
  <si>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</si>
  <si>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</si>
  <si>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</si>
  <si>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</si>
  <si>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</si>
  <si>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</si>
  <si>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</si>
  <si>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</si>
  <si>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</si>
  <si>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</si>
  <si>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</si>
  <si>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</si>
  <si>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</si>
  <si>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</si>
  <si>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</si>
  <si>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</si>
  <si>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</si>
  <si>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</si>
  <si>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</si>
  <si>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</si>
  <si>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</si>
  <si>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</si>
  <si>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</si>
  <si>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</si>
  <si>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</si>
  <si>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</si>
  <si>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</si>
  <si>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</si>
  <si>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</si>
  <si>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</si>
  <si>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</si>
  <si>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</si>
  <si>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</si>
  <si>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</si>
  <si>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</si>
  <si>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</si>
  <si>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</si>
  <si>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</si>
  <si>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</si>
  <si>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</si>
  <si>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</si>
  <si>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</si>
  <si>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</si>
  <si>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</si>
  <si>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</si>
  <si>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</si>
  <si>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</si>
  <si>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</si>
  <si>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</si>
  <si>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</si>
  <si>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</si>
  <si>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</si>
  <si>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</si>
  <si>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</si>
  <si>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</si>
  <si>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</si>
  <si>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</si>
  <si>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</si>
  <si>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</si>
  <si>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</si>
  <si>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</si>
  <si>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</si>
  <si>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</si>
  <si>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</si>
  <si>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</si>
  <si>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</si>
  <si>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</si>
  <si>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</si>
  <si>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</si>
  <si>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</si>
  <si>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</si>
  <si>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</si>
  <si>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</si>
  <si>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</si>
  <si>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</si>
  <si>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</si>
  <si>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</si>
  <si>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</si>
  <si>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</si>
  <si>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</si>
  <si>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</si>
  <si>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</si>
  <si>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</si>
  <si>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</si>
  <si>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</si>
  <si>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</si>
  <si>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</si>
  <si>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</si>
  <si>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</si>
  <si>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</si>
  <si>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</si>
  <si>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</si>
  <si>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</si>
  <si>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</si>
  <si>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</si>
  <si>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</si>
  <si>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</si>
  <si>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</si>
  <si>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</si>
  <si>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</si>
  <si>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</si>
  <si>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</si>
  <si>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</si>
  <si>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</si>
  <si>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</si>
  <si>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</si>
  <si>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</si>
  <si>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</si>
  <si>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</si>
  <si>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</si>
  <si>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</si>
  <si>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</si>
  <si>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</si>
  <si>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</si>
  <si>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</si>
  <si>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</si>
  <si>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</si>
  <si>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</si>
  <si>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</si>
  <si>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</si>
  <si>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</si>
  <si>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</si>
  <si>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</si>
  <si>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</si>
  <si>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</si>
  <si>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</si>
  <si>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</si>
  <si>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</si>
  <si>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</si>
  <si>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</si>
  <si>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</si>
  <si>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</si>
  <si>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</si>
  <si>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</si>
  <si>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</si>
  <si>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</si>
  <si>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</si>
  <si>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</si>
  <si>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</si>
  <si>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</si>
  <si>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</si>
  <si>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</si>
  <si>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</si>
  <si>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</si>
  <si>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</si>
  <si>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</si>
  <si>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</si>
  <si>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</si>
  <si>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</si>
  <si>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</si>
  <si>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</si>
  <si>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</si>
  <si>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</si>
  <si>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</si>
  <si>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</si>
  <si>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</si>
  <si>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</si>
  <si>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</si>
  <si>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</si>
  <si>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</si>
  <si>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</si>
  <si>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</si>
  <si>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</si>
  <si>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</si>
  <si>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</si>
  <si>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</si>
  <si>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</si>
  <si>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</si>
  <si>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</si>
  <si>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</si>
  <si>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</si>
  <si>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</si>
  <si>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</si>
  <si>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</si>
  <si>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</si>
  <si>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</si>
  <si>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</si>
  <si>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</si>
  <si>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</si>
  <si>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</si>
  <si>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</si>
  <si>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</si>
  <si>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</si>
  <si>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</si>
  <si>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</si>
  <si>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</si>
  <si>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</si>
  <si>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</si>
  <si>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</si>
  <si>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</si>
  <si>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</si>
  <si>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</si>
  <si>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</si>
  <si>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</si>
  <si>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</si>
  <si>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</si>
  <si>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</si>
  <si>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</si>
  <si>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</si>
  <si>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</si>
  <si>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</si>
  <si>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</si>
  <si>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</si>
  <si>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</si>
  <si>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</si>
  <si>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</si>
  <si>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</si>
  <si>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</si>
  <si>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</si>
  <si>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</si>
  <si>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</si>
  <si>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</si>
  <si>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</si>
  <si>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</si>
  <si>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</si>
  <si>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</si>
  <si>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</si>
  <si>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</si>
  <si>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</si>
  <si>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</si>
  <si>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</si>
  <si>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</si>
  <si>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</si>
  <si>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</si>
  <si>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</si>
  <si>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</si>
  <si>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</si>
  <si>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</si>
  <si>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</si>
  <si>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</si>
  <si>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</si>
  <si>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</si>
  <si>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</si>
  <si>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</si>
  <si>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</si>
  <si>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</si>
  <si>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</si>
  <si>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</si>
  <si>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</si>
  <si>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</si>
  <si>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</si>
  <si>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</si>
  <si>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</si>
  <si>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</si>
  <si>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</si>
  <si>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</si>
  <si>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</si>
  <si>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</si>
  <si>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</si>
  <si>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</si>
  <si>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</si>
  <si>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</si>
  <si>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</si>
  <si>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</si>
  <si>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</si>
  <si>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</si>
  <si>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</si>
  <si>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</si>
  <si>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</si>
  <si>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</si>
  <si>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</si>
  <si>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</si>
  <si>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</si>
  <si>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</si>
  <si>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</si>
  <si>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</si>
  <si>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</si>
  <si>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</si>
  <si>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</si>
  <si>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</si>
  <si>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</si>
  <si>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</si>
  <si>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</si>
  <si>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</si>
  <si>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</si>
  <si>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</si>
  <si>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</si>
  <si>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</si>
  <si>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</si>
  <si>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</si>
  <si>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</si>
  <si>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</si>
  <si>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</si>
  <si>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</si>
  <si>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</si>
  <si>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</si>
  <si>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</si>
  <si>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</si>
  <si>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</si>
  <si>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</si>
  <si>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</si>
  <si>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</si>
  <si>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</si>
  <si>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</si>
  <si>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</si>
  <si>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</si>
  <si>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</si>
  <si>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</si>
  <si>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</si>
  <si>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</si>
  <si>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</si>
  <si>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</si>
  <si>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</si>
  <si>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</si>
  <si>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</si>
  <si>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</si>
  <si>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</si>
  <si>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</si>
  <si>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</si>
  <si>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</si>
  <si>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</si>
  <si>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</si>
  <si>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</si>
  <si>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</si>
  <si>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</si>
  <si>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</si>
  <si>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</si>
  <si>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</si>
  <si>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</si>
  <si>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</si>
  <si>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</si>
  <si>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</si>
  <si>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</si>
  <si>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</si>
  <si>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</si>
  <si>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</si>
  <si>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</si>
  <si>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</si>
  <si>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</si>
  <si>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</si>
  <si>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</si>
  <si>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</si>
  <si>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</si>
  <si>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</si>
  <si>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</si>
  <si>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</si>
  <si>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</si>
  <si>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</si>
  <si>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</si>
  <si>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</si>
  <si>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</si>
  <si>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</si>
  <si>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</si>
  <si>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</si>
  <si>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</si>
  <si>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</si>
  <si>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</si>
  <si>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</si>
  <si>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</si>
  <si>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</si>
  <si>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</si>
  <si>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</si>
  <si>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</si>
  <si>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</si>
  <si>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</si>
  <si>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</si>
  <si>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</si>
  <si>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</si>
  <si>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</si>
  <si>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</si>
  <si>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</si>
  <si>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</si>
  <si>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</si>
  <si>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</si>
  <si>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</si>
  <si>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</si>
  <si>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</si>
  <si>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</si>
  <si>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</si>
  <si>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</si>
  <si>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</si>
  <si>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</si>
  <si>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</si>
  <si>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</si>
  <si>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</si>
  <si>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</si>
  <si>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</si>
  <si>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</si>
  <si>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</si>
  <si>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</si>
  <si>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</si>
  <si>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</si>
  <si>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</si>
  <si>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</si>
  <si>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</si>
  <si>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</si>
  <si>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</si>
  <si>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</si>
  <si>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</si>
  <si>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</si>
  <si>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</si>
  <si>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</si>
  <si>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</si>
  <si>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</si>
  <si>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</si>
  <si>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</si>
  <si>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</si>
  <si>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</si>
  <si>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</si>
  <si>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</si>
  <si>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</si>
  <si>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</si>
  <si>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</si>
  <si>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</si>
  <si>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</si>
  <si>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</si>
  <si>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</si>
  <si>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</si>
  <si>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</si>
  <si>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</si>
  <si>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</si>
  <si>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</si>
  <si>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</si>
  <si>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</si>
  <si>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</si>
  <si>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</si>
  <si>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</si>
  <si>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</si>
  <si>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</si>
  <si>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</si>
  <si>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</si>
  <si>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</si>
  <si>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</si>
  <si>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</si>
  <si>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</si>
  <si>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</si>
  <si>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</si>
  <si>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</si>
  <si>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</si>
  <si>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</si>
  <si>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</si>
  <si>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</si>
  <si>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</si>
  <si>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</si>
  <si>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</si>
  <si>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</si>
  <si>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</si>
  <si>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</si>
  <si>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</si>
  <si>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</si>
  <si>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</si>
  <si>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</si>
  <si>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</si>
  <si>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</si>
  <si>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</si>
  <si>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</si>
  <si>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</si>
  <si>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</si>
  <si>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</si>
  <si>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</si>
  <si>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</si>
  <si>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</si>
  <si>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</si>
  <si>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</si>
  <si>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</si>
  <si>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</si>
  <si>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</si>
  <si>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</si>
  <si>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</si>
  <si>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</si>
  <si>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</si>
  <si>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</si>
  <si>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</si>
  <si>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</si>
  <si>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</si>
  <si>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</si>
  <si>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</si>
  <si>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</si>
  <si>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</si>
  <si>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</si>
  <si>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</si>
  <si>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</si>
  <si>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</si>
  <si>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</si>
  <si>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</si>
  <si>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</si>
  <si>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</si>
  <si>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</si>
  <si>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</si>
  <si>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</si>
  <si>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</si>
  <si>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</si>
  <si>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</si>
  <si>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</si>
  <si>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</si>
  <si>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</si>
  <si>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</si>
  <si>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</si>
  <si>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</si>
  <si>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</si>
  <si>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</si>
  <si>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</si>
  <si>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</si>
  <si>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</si>
  <si>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</si>
  <si>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</si>
  <si>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</si>
  <si>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</si>
  <si>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</si>
  <si>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</si>
  <si>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</si>
  <si>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</si>
  <si>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</si>
  <si>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</si>
  <si>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</si>
  <si>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</si>
  <si>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</si>
  <si>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</si>
  <si>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</si>
  <si>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</si>
  <si>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</si>
  <si>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</si>
  <si>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</si>
  <si>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</si>
  <si>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</si>
  <si>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</si>
  <si>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</si>
  <si>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</si>
  <si>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</si>
  <si>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</si>
  <si>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</si>
  <si>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</si>
  <si>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</si>
  <si>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</si>
  <si>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</si>
  <si>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</si>
  <si>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</si>
  <si>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</si>
  <si>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</si>
  <si>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</si>
  <si>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</si>
  <si>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</si>
  <si>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</si>
  <si>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</si>
  <si>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</si>
  <si>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</si>
  <si>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</si>
  <si>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</si>
  <si>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</si>
  <si>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</si>
  <si>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</si>
  <si>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</si>
  <si>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</si>
  <si>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</si>
  <si>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</si>
  <si>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</si>
  <si>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</si>
  <si>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</si>
  <si>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</si>
  <si>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</si>
  <si>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</si>
  <si>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</si>
  <si>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</si>
  <si>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</si>
  <si>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</si>
  <si>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</si>
  <si>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</si>
  <si>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</si>
  <si>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</si>
  <si>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</si>
  <si>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</si>
  <si>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</si>
  <si>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</si>
  <si>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</si>
  <si>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</si>
  <si>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</si>
  <si>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</si>
  <si>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</si>
  <si>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</si>
  <si>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</si>
  <si>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</si>
  <si>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</si>
  <si>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</si>
  <si>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</si>
  <si>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</si>
  <si>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</si>
  <si>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</si>
  <si>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</si>
  <si>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</si>
  <si>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</si>
  <si>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</si>
  <si>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</si>
  <si>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</si>
  <si>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</si>
  <si>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</si>
  <si>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</si>
  <si>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</si>
  <si>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</si>
  <si>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</si>
  <si>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</si>
  <si>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</si>
  <si>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</si>
  <si>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</si>
  <si>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</si>
  <si>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</si>
  <si>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</si>
  <si>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</si>
  <si>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</si>
  <si>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</si>
  <si>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</si>
  <si>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</si>
  <si>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</si>
  <si>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</si>
  <si>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</si>
  <si>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</si>
  <si>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</si>
  <si>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</si>
  <si>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</si>
  <si>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</si>
  <si>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</si>
  <si>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</si>
  <si>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</si>
  <si>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</si>
  <si>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</si>
  <si>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</si>
  <si>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</si>
  <si>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</si>
  <si>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</si>
  <si>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</si>
  <si>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</si>
  <si>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</si>
  <si>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</si>
  <si>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</si>
  <si>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</si>
  <si>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</si>
  <si>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</si>
  <si>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</si>
  <si>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</si>
  <si>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</si>
  <si>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</si>
  <si>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</si>
  <si>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</si>
  <si>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</si>
  <si>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</si>
  <si>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</si>
  <si>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</si>
  <si>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</si>
  <si>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</si>
  <si>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</si>
  <si>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</si>
  <si>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</si>
  <si>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</si>
  <si>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</si>
  <si>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</si>
  <si>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</si>
  <si>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</si>
  <si>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</si>
  <si>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</si>
  <si>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</si>
  <si>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</si>
  <si>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</si>
  <si>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</si>
  <si>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</si>
  <si>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</si>
  <si>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</si>
  <si>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</si>
  <si>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</si>
  <si>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</si>
  <si>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</si>
  <si>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</si>
  <si>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</si>
  <si>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</si>
  <si>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</si>
  <si>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</si>
  <si>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</si>
  <si>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</si>
  <si>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</si>
  <si>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</si>
  <si>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</si>
  <si>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</si>
  <si>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</si>
  <si>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</si>
  <si>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</si>
  <si>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</si>
  <si>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</si>
  <si>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</si>
  <si>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</si>
  <si>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</si>
  <si>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</si>
  <si>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</si>
  <si>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</si>
  <si>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</si>
  <si>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</si>
  <si>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</si>
  <si>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</si>
  <si>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</si>
  <si>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</si>
  <si>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</si>
  <si>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</si>
  <si>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</si>
  <si>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</si>
  <si>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</si>
  <si>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</si>
  <si>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</si>
  <si>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</si>
  <si>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</si>
  <si>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</si>
  <si>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</si>
  <si>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</si>
  <si>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</si>
  <si>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</si>
  <si>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</si>
  <si>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</si>
  <si>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</si>
  <si>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</si>
  <si>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</si>
  <si>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</si>
  <si>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</si>
  <si>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</si>
  <si>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</si>
  <si>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</si>
  <si>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</si>
  <si>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</si>
  <si>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</si>
  <si>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</si>
  <si>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</si>
  <si>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</si>
  <si>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</si>
  <si>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</si>
  <si>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</si>
  <si>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</si>
  <si>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</si>
  <si>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</si>
  <si>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</si>
  <si>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</si>
  <si>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</si>
  <si>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</si>
  <si>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</si>
  <si>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</si>
  <si>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</si>
  <si>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</si>
  <si>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</si>
  <si>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</si>
  <si>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</si>
  <si>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</si>
  <si>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</si>
  <si>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</si>
  <si>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</si>
  <si>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</si>
  <si>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</si>
  <si>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</si>
  <si>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</si>
  <si>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</si>
  <si>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</si>
  <si>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</si>
  <si>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</si>
  <si>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</si>
  <si>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</si>
  <si>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</si>
  <si>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</si>
  <si>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</si>
  <si>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</si>
  <si>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</si>
  <si>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</si>
  <si>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</si>
  <si>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</si>
  <si>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</si>
  <si>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</si>
  <si>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</si>
  <si>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</si>
  <si>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</si>
  <si>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</si>
  <si>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</si>
  <si>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</si>
  <si>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</si>
  <si>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</si>
  <si>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</si>
  <si>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</si>
  <si>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</si>
  <si>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</si>
  <si>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</si>
  <si>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</si>
  <si>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</si>
  <si>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</si>
  <si>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</si>
  <si>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</si>
  <si>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</si>
  <si>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</si>
  <si>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</si>
  <si>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</si>
  <si>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</si>
  <si>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</si>
  <si>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</si>
  <si>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</si>
  <si>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</si>
  <si>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</si>
  <si>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</si>
  <si>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</si>
  <si>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</si>
  <si>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</si>
  <si>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</si>
  <si>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</si>
  <si>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</si>
  <si>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</si>
  <si>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</si>
  <si>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</si>
  <si>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</si>
  <si>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</si>
  <si>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</si>
  <si>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</si>
  <si>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</si>
  <si>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</si>
  <si>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</si>
  <si>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</si>
  <si>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</si>
  <si>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</si>
  <si>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</si>
  <si>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</si>
  <si>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</si>
  <si>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</si>
  <si>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</si>
  <si>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</si>
  <si>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</si>
  <si>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</si>
  <si>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</si>
  <si>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</si>
  <si>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</si>
  <si>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</si>
  <si>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</si>
  <si>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</si>
  <si>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</si>
  <si>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</si>
  <si>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</si>
  <si>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</si>
  <si>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</si>
  <si>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</si>
  <si>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</si>
  <si>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</si>
  <si>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</si>
  <si>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</si>
  <si>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</si>
  <si>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</si>
  <si>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</si>
  <si>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</si>
  <si>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</si>
  <si>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</si>
  <si>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</si>
  <si>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</si>
  <si>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</si>
  <si>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</si>
  <si>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</si>
  <si>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</si>
  <si>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</si>
  <si>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</si>
  <si>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</si>
  <si>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</si>
  <si>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</si>
  <si>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</si>
  <si>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</si>
  <si>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</si>
  <si>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</si>
  <si>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</si>
  <si>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</si>
  <si>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</si>
  <si>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</si>
  <si>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</si>
  <si>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</si>
  <si>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</si>
  <si>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</si>
  <si>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</si>
  <si>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</si>
  <si>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</si>
  <si>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</si>
  <si>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</si>
  <si>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</si>
  <si>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</si>
  <si>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</si>
  <si>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</si>
  <si>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</si>
  <si>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</si>
  <si>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</si>
  <si>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</si>
  <si>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</si>
  <si>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</si>
  <si>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</si>
  <si>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</si>
  <si>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</si>
  <si>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</si>
  <si>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</si>
  <si>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</si>
  <si>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</si>
  <si>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</si>
  <si>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</si>
  <si>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</si>
  <si>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</si>
  <si>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</si>
  <si>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</si>
  <si>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</si>
  <si>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</si>
  <si>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</si>
  <si>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</si>
  <si>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</si>
  <si>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</si>
  <si>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</si>
  <si>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</si>
  <si>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</si>
  <si>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</si>
  <si>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</si>
  <si>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</si>
  <si>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</si>
  <si>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</si>
  <si>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</si>
  <si>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</si>
  <si>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</si>
  <si>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</si>
  <si>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</si>
  <si>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</si>
  <si>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</si>
  <si>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</si>
  <si>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</si>
  <si>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</si>
  <si>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</si>
  <si>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</si>
  <si>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</si>
  <si>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</si>
  <si>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</si>
  <si>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</si>
  <si>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</si>
  <si>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</si>
  <si>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</si>
  <si>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</si>
  <si>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</si>
  <si>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</si>
  <si>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</si>
  <si>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</si>
  <si>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</si>
  <si>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</si>
  <si>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</si>
  <si>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</si>
  <si>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</si>
  <si>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</si>
  <si>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</si>
  <si>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</si>
  <si>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</si>
  <si>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</si>
  <si>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</si>
  <si>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</si>
  <si>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</si>
  <si>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</si>
  <si>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</si>
  <si>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</si>
  <si>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</si>
  <si>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</si>
  <si>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</si>
  <si>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</si>
  <si>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</si>
  <si>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</si>
  <si>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</si>
  <si>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</si>
  <si>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</si>
  <si>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</si>
  <si>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</si>
  <si>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</si>
  <si>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</si>
  <si>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</si>
  <si>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</si>
  <si>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</si>
  <si>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</si>
  <si>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</si>
  <si>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</si>
  <si>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</si>
  <si>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</si>
  <si>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</si>
  <si>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</si>
  <si>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</si>
  <si>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</si>
  <si>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</si>
  <si>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</si>
  <si>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</si>
  <si>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</si>
  <si>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</si>
  <si>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</si>
  <si>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</si>
  <si>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</si>
  <si>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</si>
  <si>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</si>
  <si>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</si>
  <si>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</si>
  <si>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</si>
  <si>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</si>
  <si>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</si>
  <si>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</si>
  <si>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</si>
  <si>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</si>
  <si>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</si>
  <si>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</si>
  <si>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</si>
  <si>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</si>
  <si>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</si>
  <si>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</si>
  <si>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</si>
  <si>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</si>
  <si>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</si>
  <si>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</si>
  <si>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</si>
  <si>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</si>
  <si>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</si>
  <si>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</si>
  <si>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</si>
  <si>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</si>
  <si>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</si>
  <si>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</si>
  <si>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</si>
  <si>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</si>
  <si>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</si>
  <si>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</si>
  <si>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</si>
  <si>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</si>
  <si>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</si>
  <si>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</si>
  <si>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</si>
  <si>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</si>
  <si>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</si>
  <si>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</si>
  <si>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</si>
  <si>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</si>
  <si>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</si>
  <si>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</si>
  <si>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</si>
  <si>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</si>
  <si>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</si>
  <si>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</si>
  <si>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</si>
  <si>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</si>
  <si>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</si>
  <si>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</si>
  <si>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</si>
  <si>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</si>
  <si>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</si>
  <si>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</si>
  <si>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</si>
  <si>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</si>
  <si>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</si>
  <si>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</si>
  <si>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</si>
  <si>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</si>
  <si>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</si>
  <si>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</si>
  <si>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</si>
  <si>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</si>
  <si>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</si>
  <si>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</si>
  <si>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</si>
  <si>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</si>
  <si>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</si>
  <si>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</si>
  <si>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</si>
  <si>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</si>
  <si>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</si>
  <si>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</si>
  <si>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</si>
  <si>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</si>
  <si>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</si>
  <si>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</si>
  <si>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</si>
  <si>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</si>
  <si>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</si>
  <si>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</si>
  <si>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</si>
  <si>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</si>
  <si>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</si>
  <si>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</si>
  <si>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</si>
  <si>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</si>
  <si>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</si>
  <si>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</si>
  <si>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</si>
  <si>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</si>
  <si>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</si>
  <si>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</si>
  <si>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</si>
  <si>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</si>
  <si>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</si>
  <si>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</si>
  <si>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</si>
  <si>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</si>
  <si>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</si>
  <si>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</si>
  <si>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</si>
  <si>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</si>
  <si>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</si>
  <si>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</si>
  <si>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</si>
  <si>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</si>
  <si>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</si>
  <si>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</si>
  <si>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</si>
  <si>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</si>
  <si>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</si>
  <si>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</si>
  <si>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</si>
  <si>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</si>
  <si>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</si>
  <si>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</si>
  <si>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</si>
  <si>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</si>
  <si>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</si>
  <si>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</si>
  <si>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</si>
  <si>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</si>
  <si>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</si>
  <si>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</si>
  <si>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</si>
  <si>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</si>
  <si>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</si>
  <si>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</si>
  <si>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</si>
  <si>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</si>
  <si>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</si>
  <si>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</si>
  <si>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</si>
  <si>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</si>
  <si>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</si>
  <si>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</si>
  <si>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</si>
  <si>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</si>
  <si>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</si>
  <si>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</si>
  <si>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</si>
  <si>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</si>
  <si>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</si>
  <si>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</si>
  <si>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</si>
  <si>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</si>
  <si>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</si>
  <si>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</si>
  <si>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</si>
  <si>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</si>
  <si>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</si>
  <si>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</si>
  <si>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</si>
  <si>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</si>
  <si>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</si>
  <si>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</si>
  <si>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</si>
  <si>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</si>
  <si>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</si>
  <si>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</si>
  <si>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</si>
  <si>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</si>
  <si>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</si>
  <si>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</si>
  <si>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</si>
  <si>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</si>
  <si>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</si>
  <si>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</si>
  <si>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</si>
  <si>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</si>
  <si>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</si>
  <si>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</si>
  <si>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</si>
  <si>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</si>
  <si>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</si>
  <si>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</si>
  <si>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</si>
  <si>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</si>
  <si>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</si>
  <si>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</si>
  <si>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</si>
  <si>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</si>
  <si>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</si>
  <si>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</si>
  <si>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</si>
  <si>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</si>
  <si>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</si>
  <si>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</si>
  <si>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</si>
  <si>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</si>
  <si>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</si>
  <si>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</si>
  <si>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</si>
  <si>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</si>
  <si>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</si>
  <si>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</si>
  <si>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</si>
  <si>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</si>
  <si>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</si>
  <si>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</si>
  <si>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</si>
  <si>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</si>
  <si>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</si>
  <si>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</si>
  <si>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</si>
  <si>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</si>
  <si>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</si>
  <si>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</si>
  <si>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</si>
  <si>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</si>
  <si>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</si>
  <si>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</si>
  <si>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</si>
  <si>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</si>
  <si>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</si>
  <si>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</si>
  <si>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</si>
  <si>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</si>
  <si>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</si>
  <si>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</si>
  <si>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</si>
  <si>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</si>
  <si>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</si>
  <si>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</si>
  <si>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</si>
  <si>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</si>
  <si>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</si>
  <si>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</si>
  <si>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</si>
  <si>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</si>
  <si>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</si>
  <si>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</si>
  <si>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</si>
  <si>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</si>
  <si>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</si>
  <si>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</si>
  <si>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</si>
  <si>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</si>
  <si>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</si>
  <si>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</si>
  <si>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</si>
  <si>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</si>
  <si>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</si>
  <si>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</si>
  <si>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</si>
  <si>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</si>
  <si>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</si>
  <si>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</si>
  <si>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</si>
  <si>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</si>
  <si>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</si>
  <si>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</si>
  <si>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</si>
  <si>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</si>
  <si>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</si>
  <si>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</si>
  <si>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</si>
  <si>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</si>
  <si>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</si>
  <si>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</si>
  <si>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</si>
  <si>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</si>
  <si>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</si>
  <si>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</si>
  <si>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</si>
  <si>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</si>
  <si>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</si>
  <si>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</si>
  <si>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</si>
  <si>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</si>
  <si>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</si>
  <si>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</si>
  <si>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</si>
  <si>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</si>
  <si>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</si>
  <si>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</si>
  <si>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</si>
  <si>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</si>
  <si>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</si>
  <si>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</si>
  <si>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</si>
  <si>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</si>
  <si>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</si>
  <si>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</si>
  <si>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</si>
  <si>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</si>
  <si>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</si>
  <si>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</si>
  <si>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</si>
  <si>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</si>
  <si>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</si>
  <si>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</si>
  <si>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</si>
  <si>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</si>
  <si>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</si>
  <si>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</si>
  <si>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</si>
  <si>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</si>
  <si>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</si>
  <si>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</si>
  <si>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</si>
  <si>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</si>
  <si>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</si>
  <si>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</si>
  <si>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</si>
  <si>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</si>
  <si>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</si>
  <si>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</si>
  <si>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</si>
  <si>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</si>
  <si>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</si>
  <si>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</si>
  <si>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</si>
  <si>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</si>
  <si>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</si>
  <si>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</si>
  <si>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</si>
  <si>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</si>
  <si>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</si>
  <si>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</si>
  <si>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</si>
  <si>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</si>
  <si>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</si>
  <si>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</si>
  <si>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</si>
  <si>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</si>
  <si>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</si>
  <si>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</si>
  <si>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</si>
  <si>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</si>
  <si>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</si>
  <si>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</si>
  <si>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</si>
  <si>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</si>
  <si>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</si>
  <si>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</si>
  <si>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</si>
  <si>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</si>
  <si>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</si>
  <si>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</si>
  <si>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</si>
  <si>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</si>
  <si>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</si>
  <si>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</si>
  <si>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</si>
  <si>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</si>
  <si>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</si>
  <si>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</si>
  <si>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</si>
  <si>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</si>
  <si>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</si>
  <si>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</si>
  <si>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</si>
  <si>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</si>
  <si>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</si>
  <si>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</si>
  <si>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</si>
  <si>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</si>
  <si>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</si>
  <si>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</si>
  <si>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</si>
  <si>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</si>
  <si>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</si>
  <si>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</si>
  <si>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</si>
  <si>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</si>
  <si>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</si>
  <si>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</si>
  <si>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</si>
  <si>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</si>
  <si>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</si>
  <si>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</si>
  <si>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</si>
  <si>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</si>
  <si>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</si>
  <si>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</si>
  <si>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</si>
  <si>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</si>
  <si>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</si>
  <si>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</si>
  <si>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</si>
  <si>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</si>
  <si>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</si>
  <si>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</si>
  <si>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</si>
  <si>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</si>
  <si>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</si>
  <si>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</si>
  <si>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</si>
  <si>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</si>
  <si>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</si>
  <si>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</si>
  <si>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</si>
  <si>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</si>
  <si>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</si>
  <si>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</si>
  <si>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</si>
  <si>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</si>
  <si>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</si>
  <si>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</si>
  <si>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</si>
  <si>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</si>
  <si>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</si>
  <si>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</si>
  <si>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</si>
  <si>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</si>
  <si>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</si>
  <si>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</si>
  <si>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</si>
  <si>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</si>
  <si>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</si>
  <si>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</si>
  <si>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</si>
  <si>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</si>
  <si>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</si>
  <si>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</si>
  <si>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</si>
  <si>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</si>
  <si>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</si>
  <si>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</si>
  <si>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</si>
  <si>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</si>
  <si>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</si>
  <si>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</si>
  <si>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</si>
  <si>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</si>
  <si>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</si>
  <si>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</si>
  <si>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</si>
  <si>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</si>
  <si>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</si>
  <si>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</si>
  <si>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</si>
  <si>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</si>
  <si>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</si>
  <si>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</si>
  <si>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</si>
  <si>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</si>
  <si>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</si>
  <si>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</si>
  <si>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</si>
  <si>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</si>
  <si>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</si>
  <si>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</si>
  <si>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</si>
  <si>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</si>
  <si>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</si>
  <si>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</si>
  <si>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</si>
  <si>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</si>
  <si>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</si>
  <si>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</si>
  <si>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</si>
  <si>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</si>
  <si>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</si>
  <si>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</si>
  <si>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</si>
  <si>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</si>
  <si>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</si>
  <si>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</si>
  <si>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</si>
  <si>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</si>
  <si>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</si>
  <si>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</si>
  <si>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</si>
  <si>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</si>
  <si>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</si>
  <si>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</si>
  <si>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</si>
  <si>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</si>
  <si>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</si>
  <si>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</si>
  <si>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</si>
  <si>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</si>
  <si>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</si>
  <si>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</si>
  <si>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</si>
  <si>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</si>
  <si>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</si>
  <si>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</si>
  <si>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</si>
  <si>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</si>
  <si>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</si>
  <si>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</si>
  <si>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</si>
  <si>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</si>
  <si>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</si>
  <si>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</si>
  <si>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</si>
  <si>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</si>
  <si>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</si>
  <si>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</si>
  <si>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</si>
  <si>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</si>
  <si>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</si>
  <si>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</si>
  <si>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</si>
  <si>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</si>
  <si>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</si>
  <si>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</si>
  <si>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</si>
  <si>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</si>
  <si>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</si>
  <si>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</si>
  <si>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</si>
  <si>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</si>
  <si>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</si>
  <si>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</si>
  <si>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</si>
  <si>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</si>
  <si>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</si>
  <si>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</si>
  <si>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</si>
  <si>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</si>
  <si>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</si>
  <si>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</si>
  <si>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</si>
  <si>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</si>
  <si>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</si>
  <si>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</si>
  <si>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</si>
  <si>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</si>
  <si>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</si>
  <si>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</si>
  <si>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</si>
  <si>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</si>
  <si>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</si>
  <si>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</si>
  <si>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</si>
  <si>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</si>
  <si>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</si>
  <si>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</si>
  <si>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</si>
  <si>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</si>
  <si>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</si>
  <si>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</si>
  <si>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</si>
  <si>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</si>
  <si>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</si>
  <si>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</si>
  <si>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</si>
  <si>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</si>
  <si>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</si>
  <si>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</si>
  <si>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</si>
  <si>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</si>
  <si>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</si>
  <si>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</si>
  <si>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</si>
  <si>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</si>
  <si>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</si>
  <si>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</si>
  <si>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</si>
  <si>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</si>
  <si>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</si>
  <si>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</si>
  <si>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</si>
  <si>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</si>
  <si>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</si>
  <si>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</si>
  <si>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</si>
  <si>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</si>
  <si>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</si>
  <si>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</si>
  <si>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</si>
  <si>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</si>
  <si>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</si>
  <si>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</si>
  <si>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</si>
  <si>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</si>
  <si>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</si>
  <si>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</si>
  <si>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</si>
  <si>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</si>
  <si>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</si>
  <si>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</si>
  <si>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</si>
  <si>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</si>
  <si>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</si>
  <si>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</si>
  <si>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</si>
  <si>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</si>
  <si>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</si>
  <si>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</si>
  <si>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</si>
  <si>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</si>
  <si>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</si>
  <si>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</si>
  <si>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</si>
  <si>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</si>
  <si>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</si>
  <si>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</si>
  <si>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</si>
  <si>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</si>
  <si>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</si>
  <si>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</si>
  <si>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</si>
  <si>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</si>
  <si>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</si>
  <si>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</si>
  <si>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</si>
  <si>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</si>
  <si>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</si>
  <si>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</si>
  <si>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</si>
  <si>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</si>
  <si>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</si>
  <si>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</si>
  <si>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</si>
  <si>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</si>
  <si>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</si>
  <si>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</si>
  <si>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</si>
  <si>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</si>
  <si>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</si>
  <si>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</si>
  <si>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</si>
  <si>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</si>
  <si>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</si>
  <si>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</si>
  <si>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</si>
  <si>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</si>
  <si>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</si>
  <si>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</si>
  <si>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</si>
  <si>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</si>
  <si>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</si>
  <si>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</si>
  <si>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</si>
  <si>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</si>
  <si>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</si>
  <si>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</si>
  <si>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</si>
  <si>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</si>
  <si>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</si>
  <si>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</si>
  <si>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</si>
  <si>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</si>
  <si>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</si>
  <si>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</si>
  <si>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</si>
  <si>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</si>
  <si>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</si>
  <si>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</si>
  <si>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</si>
  <si>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</si>
  <si>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</si>
  <si>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</si>
  <si>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</si>
  <si>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</si>
  <si>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</si>
  <si>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</si>
  <si>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</si>
  <si>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</si>
  <si>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</si>
  <si>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</si>
  <si>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</si>
  <si>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</si>
  <si>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</si>
  <si>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</si>
  <si>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</si>
  <si>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</si>
  <si>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</si>
  <si>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</si>
  <si>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</si>
  <si>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</si>
  <si>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</si>
  <si>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</si>
  <si>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</si>
  <si>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</si>
  <si>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</si>
  <si>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</si>
  <si>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</si>
  <si>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</si>
  <si>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</si>
  <si>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</si>
  <si>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</si>
  <si>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</si>
  <si>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</si>
  <si>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</si>
  <si>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</si>
  <si>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</si>
  <si>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</si>
  <si>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</si>
  <si>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</si>
  <si>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</si>
  <si>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</si>
  <si>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</si>
  <si>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</si>
  <si>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</si>
  <si>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</si>
  <si>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</si>
  <si>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</si>
  <si>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</si>
  <si>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</si>
  <si>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</si>
  <si>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</si>
  <si>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</si>
  <si>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</si>
  <si>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</si>
  <si>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</si>
  <si>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</si>
  <si>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</si>
  <si>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</si>
  <si>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</si>
  <si>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</si>
  <si>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</si>
  <si>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</si>
  <si>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</si>
  <si>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</si>
  <si>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</si>
  <si>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</si>
  <si>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</si>
  <si>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</si>
  <si>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</si>
  <si>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</si>
  <si>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</si>
  <si>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</si>
  <si>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</si>
  <si>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</si>
  <si>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</si>
  <si>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</si>
  <si>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</si>
  <si>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</si>
  <si>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</si>
  <si>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</si>
  <si>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</si>
  <si>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</si>
  <si>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</si>
  <si>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</si>
  <si>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</si>
  <si>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</si>
  <si>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</si>
  <si>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</si>
  <si>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</si>
  <si>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</si>
  <si>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</si>
  <si>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</si>
  <si>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</si>
  <si>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</si>
  <si>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</si>
  <si>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</si>
  <si>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</si>
  <si>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</si>
  <si>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</si>
  <si>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</si>
  <si>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</si>
  <si>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</si>
  <si>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</si>
  <si>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</si>
  <si>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</si>
  <si>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</si>
  <si>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</si>
  <si>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</si>
  <si>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</si>
  <si>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</si>
  <si>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</si>
  <si>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</si>
  <si>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</si>
  <si>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</si>
  <si>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</si>
  <si>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</si>
  <si>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</si>
  <si>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</si>
  <si>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</si>
  <si>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</si>
  <si>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</si>
  <si>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</si>
  <si>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</si>
  <si>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</si>
  <si>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</si>
  <si>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</si>
  <si>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</si>
  <si>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</si>
  <si>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</si>
  <si>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</si>
  <si>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</si>
  <si>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</si>
  <si>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</si>
  <si>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</si>
  <si>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</si>
  <si>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</si>
  <si>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</si>
  <si>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</si>
  <si>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</si>
  <si>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</si>
  <si>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</si>
  <si>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</si>
  <si>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</si>
  <si>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</si>
  <si>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</si>
  <si>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</si>
  <si>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</si>
  <si>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</si>
  <si>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</si>
  <si>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</si>
  <si>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</si>
  <si>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</si>
  <si>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</si>
  <si>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</si>
  <si>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</si>
  <si>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</si>
  <si>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</si>
  <si>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</si>
  <si>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</si>
  <si>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</si>
  <si>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</si>
  <si>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</si>
  <si>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</si>
  <si>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</si>
  <si>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</si>
  <si>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</si>
  <si>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</si>
  <si>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</si>
  <si>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</si>
  <si>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</si>
  <si>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</si>
  <si>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</si>
  <si>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</si>
  <si>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</si>
  <si>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</si>
  <si>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</si>
  <si>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</si>
  <si>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</si>
  <si>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</si>
  <si>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</si>
  <si>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</si>
  <si>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</si>
  <si>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</si>
  <si>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</si>
  <si>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</si>
  <si>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</si>
  <si>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</si>
  <si>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</si>
  <si>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</si>
  <si>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</si>
  <si>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</si>
  <si>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</si>
  <si>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</si>
  <si>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</si>
  <si>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</si>
  <si>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</si>
  <si>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</si>
  <si>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</si>
  <si>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</si>
  <si>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</si>
  <si>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</si>
  <si>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</si>
  <si>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</si>
  <si>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</si>
  <si>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</si>
  <si>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</si>
  <si>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</si>
  <si>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</si>
  <si>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</si>
  <si>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</si>
  <si>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</si>
  <si>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</si>
  <si>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</si>
  <si>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</si>
  <si>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</si>
  <si>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</si>
  <si>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</si>
  <si>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</si>
  <si>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</si>
  <si>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</si>
  <si>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</si>
  <si>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</si>
  <si>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</si>
  <si>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</si>
  <si>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</si>
  <si>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</si>
  <si>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</si>
  <si>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</si>
  <si>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</si>
  <si>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</si>
  <si>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</si>
  <si>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</si>
  <si>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</si>
  <si>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</si>
  <si>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</si>
  <si>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</si>
  <si>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</si>
  <si>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</si>
  <si>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</si>
  <si>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</si>
  <si>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</si>
  <si>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</si>
  <si>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</si>
  <si>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</si>
  <si>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</si>
  <si>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</si>
  <si>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</si>
  <si>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</si>
  <si>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</si>
  <si>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</si>
  <si>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</si>
  <si>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</si>
  <si>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</si>
  <si>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</si>
  <si>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</si>
  <si>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</si>
  <si>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</si>
  <si>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</si>
  <si>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</si>
  <si>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</si>
  <si>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</si>
  <si>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</si>
  <si>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</si>
  <si>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</si>
  <si>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</si>
  <si>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</si>
  <si>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</si>
  <si>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</si>
  <si>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</si>
  <si>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</si>
  <si>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</si>
  <si>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</si>
  <si>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</si>
  <si>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</si>
  <si>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</si>
  <si>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</si>
  <si>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</si>
  <si>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</si>
  <si>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</si>
  <si>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</si>
  <si>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</si>
  <si>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</si>
  <si>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</si>
  <si>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</si>
  <si>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</si>
  <si>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</si>
  <si>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</si>
  <si>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</si>
  <si>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</si>
  <si>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</si>
  <si>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</si>
  <si>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</si>
  <si>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</si>
  <si>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</si>
  <si>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</si>
  <si>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</si>
  <si>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</si>
  <si>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</si>
  <si>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</si>
  <si>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</si>
  <si>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</si>
  <si>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</si>
  <si>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</si>
  <si>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</si>
  <si>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</si>
  <si>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</si>
  <si>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</si>
  <si>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</si>
  <si>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</si>
  <si>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</si>
  <si>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</si>
  <si>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</si>
  <si>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</si>
  <si>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</si>
  <si>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</si>
  <si>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</si>
  <si>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</si>
  <si>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</si>
  <si>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</si>
  <si>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</si>
  <si>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</si>
  <si>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</si>
  <si>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</si>
  <si>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</si>
  <si>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</si>
  <si>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</si>
  <si>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</si>
  <si>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</si>
  <si>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</si>
  <si>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</si>
  <si>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</si>
  <si>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</si>
  <si>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</si>
  <si>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</si>
  <si>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</si>
  <si>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</si>
  <si>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</si>
  <si>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</si>
  <si>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</si>
  <si>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</si>
  <si>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</si>
  <si>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</si>
  <si>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</si>
  <si>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</si>
  <si>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</si>
  <si>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</si>
  <si>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</si>
  <si>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</si>
  <si>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</si>
  <si>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</si>
  <si>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</si>
  <si>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</si>
  <si>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</si>
  <si>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</si>
  <si>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</si>
  <si>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</si>
  <si>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</si>
  <si>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</si>
  <si>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</si>
  <si>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</si>
  <si>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</si>
  <si>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</si>
  <si>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</si>
  <si>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</si>
  <si>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</si>
  <si>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</si>
  <si>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</si>
  <si>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</si>
  <si>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</si>
  <si>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</si>
  <si>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</si>
  <si>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</si>
  <si>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</si>
  <si>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</si>
  <si>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</si>
  <si>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</si>
  <si>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</si>
  <si>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</si>
  <si>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</si>
  <si>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</si>
  <si>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</si>
  <si>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</si>
  <si>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</si>
  <si>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</si>
  <si>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</si>
  <si>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</si>
  <si>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</si>
  <si>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</si>
  <si>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</si>
  <si>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</si>
  <si>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</si>
  <si>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</si>
  <si>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</si>
  <si>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</si>
  <si>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</si>
  <si>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</si>
  <si>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</si>
  <si>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</si>
  <si>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</si>
  <si>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</si>
  <si>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</si>
  <si>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</si>
  <si>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</si>
  <si>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</si>
  <si>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</si>
  <si>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</si>
  <si>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</si>
  <si>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</si>
  <si>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</si>
  <si>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</si>
  <si>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</si>
  <si>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</si>
  <si>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</si>
  <si>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</si>
  <si>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</si>
  <si>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</si>
  <si>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</si>
  <si>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</si>
  <si>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</si>
  <si>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</si>
  <si>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</si>
  <si>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</si>
  <si>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</si>
  <si>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</si>
  <si>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</si>
  <si>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</si>
  <si>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</si>
  <si>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</si>
  <si>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</si>
  <si>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</si>
  <si>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</si>
  <si>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</si>
  <si>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</si>
  <si>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</si>
  <si>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</si>
  <si>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</si>
  <si>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</si>
  <si>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</si>
  <si>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</si>
  <si>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</si>
  <si>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</si>
  <si>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</si>
  <si>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</si>
  <si>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</si>
  <si>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</si>
  <si>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</si>
  <si>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</si>
  <si>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</si>
  <si>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</si>
  <si>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</si>
  <si>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</si>
  <si>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</si>
  <si>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</si>
  <si>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</si>
  <si>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</si>
  <si>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</si>
  <si>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</si>
  <si>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</si>
  <si>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</si>
  <si>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</si>
  <si>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</si>
  <si>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</si>
  <si>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</si>
  <si>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</si>
  <si>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</si>
  <si>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</si>
  <si>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</si>
  <si>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</si>
  <si>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</si>
  <si>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</si>
  <si>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</si>
  <si>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</si>
  <si>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</si>
  <si>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</si>
  <si>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</si>
  <si>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</si>
  <si>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</si>
  <si>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</si>
  <si>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</si>
  <si>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</si>
  <si>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</si>
  <si>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</si>
  <si>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</si>
  <si>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</si>
  <si>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</si>
  <si>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</si>
  <si>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</si>
  <si>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</si>
  <si>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</si>
  <si>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</si>
  <si>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</si>
  <si>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</si>
  <si>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</si>
  <si>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</si>
  <si>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</si>
  <si>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</si>
  <si>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</si>
  <si>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</si>
  <si>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</si>
  <si>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</si>
  <si>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</si>
  <si>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</si>
  <si>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</si>
  <si>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</si>
  <si>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</si>
  <si>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</si>
  <si>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</si>
  <si>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</si>
  <si>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</si>
  <si>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</si>
  <si>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</si>
  <si>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</si>
  <si>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</si>
  <si>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</si>
  <si>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</si>
  <si>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</si>
  <si>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</si>
  <si>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</si>
  <si>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</si>
  <si>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</si>
  <si>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</si>
  <si>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</si>
  <si>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</si>
  <si>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</si>
  <si>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</si>
  <si>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</si>
  <si>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</si>
  <si>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</si>
  <si>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</si>
  <si>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</si>
  <si>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</si>
  <si>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</si>
  <si>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</si>
  <si>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</si>
  <si>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</si>
  <si>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</si>
  <si>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</si>
  <si>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</si>
  <si>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</si>
  <si>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</si>
  <si>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</si>
  <si>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</si>
  <si>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</si>
  <si>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</si>
  <si>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</si>
  <si>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</si>
  <si>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</si>
  <si>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</si>
  <si>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</si>
  <si>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</si>
  <si>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</si>
  <si>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</si>
  <si>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</si>
  <si>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</si>
  <si>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</si>
  <si>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</si>
  <si>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</si>
  <si>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</si>
  <si>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</si>
  <si>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</si>
  <si>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</si>
  <si>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</si>
  <si>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</si>
  <si>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</si>
  <si>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</si>
  <si>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</si>
  <si>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</si>
  <si>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</si>
  <si>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</si>
  <si>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</si>
  <si>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</si>
  <si>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</si>
  <si>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</si>
  <si>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</si>
  <si>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</si>
  <si>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</si>
  <si>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</si>
  <si>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</si>
  <si>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</si>
  <si>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</si>
  <si>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</si>
  <si>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</si>
  <si>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</si>
  <si>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</si>
  <si>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</si>
  <si>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</si>
  <si>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</si>
  <si>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</si>
  <si>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</si>
  <si>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</si>
  <si>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</si>
  <si>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</si>
  <si>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</si>
  <si>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</si>
  <si>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</si>
  <si>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</si>
  <si>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</si>
  <si>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</si>
  <si>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</si>
  <si>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</si>
  <si>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</si>
  <si>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</si>
  <si>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</si>
  <si>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</si>
  <si>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</si>
  <si>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</si>
  <si>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</si>
  <si>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</si>
  <si>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</si>
  <si>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</si>
  <si>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</si>
  <si>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</si>
  <si>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</si>
  <si>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</si>
  <si>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</si>
  <si>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</si>
  <si>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</si>
  <si>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</si>
  <si>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</si>
  <si>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</si>
  <si>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</si>
  <si>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</si>
  <si>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</si>
  <si>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</si>
  <si>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</si>
  <si>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</si>
  <si>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</si>
  <si>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</si>
  <si>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</si>
  <si>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</si>
  <si>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</si>
  <si>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</si>
  <si>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</si>
  <si>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</si>
  <si>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</si>
  <si>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</si>
  <si>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</si>
  <si>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</si>
  <si>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</si>
  <si>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</si>
  <si>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</si>
  <si>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</si>
  <si>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</si>
  <si>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</si>
  <si>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</si>
  <si>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</si>
  <si>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</si>
  <si>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</si>
  <si>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</si>
  <si>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</si>
  <si>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</si>
  <si>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</si>
  <si>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</si>
  <si>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</si>
  <si>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</si>
  <si>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</si>
  <si>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</si>
  <si>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</si>
  <si>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</si>
  <si>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</si>
  <si>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</si>
  <si>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</si>
  <si>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</si>
  <si>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</si>
  <si>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</si>
  <si>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</si>
  <si>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</si>
  <si>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</si>
  <si>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</si>
  <si>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</si>
  <si>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</si>
  <si>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</si>
  <si>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</si>
  <si>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</si>
  <si>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</si>
  <si>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</si>
  <si>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</si>
  <si>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</si>
  <si>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</si>
  <si>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</si>
  <si>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</si>
  <si>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</si>
  <si>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</si>
  <si>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</si>
  <si>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</si>
  <si>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</si>
  <si>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</si>
  <si>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</si>
  <si>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</si>
  <si>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</si>
  <si>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</si>
  <si>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</si>
  <si>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</si>
  <si>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</si>
  <si>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</si>
  <si>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</si>
  <si>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</si>
  <si>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</si>
  <si>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</si>
  <si>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</si>
  <si>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</si>
  <si>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</si>
  <si>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</si>
  <si>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</si>
  <si>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</si>
  <si>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</si>
  <si>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</si>
  <si>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</si>
  <si>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</si>
  <si>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</si>
  <si>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</si>
  <si>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</si>
  <si>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</si>
  <si>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</si>
  <si>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</si>
  <si>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</si>
  <si>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</si>
  <si>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</si>
  <si>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</si>
  <si>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</si>
  <si>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</si>
  <si>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</si>
  <si>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</si>
  <si>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</si>
  <si>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</si>
  <si>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</si>
  <si>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</si>
  <si>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</si>
  <si>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</si>
  <si>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</si>
  <si>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</si>
  <si>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</si>
  <si>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</si>
  <si>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</si>
  <si>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</si>
  <si>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</si>
  <si>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</si>
  <si>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</si>
  <si>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</si>
  <si>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</si>
  <si>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</si>
  <si>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</si>
  <si>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</si>
  <si>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</si>
  <si>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</si>
  <si>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</si>
  <si>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</si>
  <si>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</si>
  <si>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</si>
  <si>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</si>
  <si>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</si>
  <si>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</si>
  <si>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</si>
  <si>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</si>
  <si>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</si>
  <si>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</si>
  <si>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</si>
  <si>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</si>
  <si>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</si>
  <si>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</si>
  <si>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</si>
  <si>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</si>
  <si>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</si>
  <si>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</si>
  <si>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</si>
  <si>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</si>
  <si>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</si>
  <si>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</si>
  <si>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</si>
  <si>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</si>
  <si>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</si>
  <si>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</si>
  <si>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</si>
  <si>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</si>
  <si>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</si>
  <si>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</si>
  <si>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</si>
  <si>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</si>
  <si>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</si>
  <si>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</si>
  <si>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</si>
  <si>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</si>
  <si>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</si>
  <si>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</si>
  <si>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</si>
  <si>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</si>
  <si>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</si>
  <si>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</si>
  <si>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</si>
  <si>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</si>
  <si>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</si>
  <si>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</si>
  <si>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</si>
  <si>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</si>
  <si>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</si>
  <si>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</si>
  <si>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</si>
  <si>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</si>
  <si>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</si>
  <si>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</si>
  <si>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</si>
  <si>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</si>
  <si>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</si>
  <si>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</si>
  <si>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</si>
  <si>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</si>
  <si>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</si>
  <si>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</si>
  <si>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</si>
  <si>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</si>
  <si>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</si>
  <si>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</si>
  <si>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</si>
  <si>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</si>
  <si>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</si>
  <si>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</si>
  <si>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</si>
  <si>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</si>
  <si>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</si>
  <si>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</si>
  <si>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</si>
  <si>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</si>
  <si>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</si>
  <si>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</si>
  <si>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</si>
  <si>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</si>
  <si>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</si>
  <si>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</si>
  <si>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</si>
  <si>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</si>
  <si>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</si>
  <si>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</si>
  <si>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</si>
  <si>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</si>
  <si>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</si>
  <si>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</si>
  <si>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</si>
  <si>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</si>
  <si>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</si>
  <si>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</si>
  <si>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</si>
  <si>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</si>
  <si>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</si>
  <si>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</si>
  <si>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</si>
  <si>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</si>
  <si>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</si>
  <si>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</si>
  <si>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</si>
  <si>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</si>
  <si>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</si>
  <si>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</si>
  <si>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</si>
  <si>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</si>
  <si>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</si>
  <si>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</si>
  <si>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</si>
  <si>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</si>
  <si>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</si>
  <si>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</si>
  <si>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</si>
  <si>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</si>
  <si>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</si>
  <si>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</si>
  <si>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</si>
  <si>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</si>
  <si>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</si>
  <si>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</si>
  <si>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</si>
  <si>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</si>
  <si>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</si>
  <si>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</si>
  <si>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</si>
  <si>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</si>
  <si>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</si>
  <si>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</si>
  <si>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</si>
  <si>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</si>
  <si>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</si>
  <si>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</si>
  <si>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</si>
  <si>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</si>
  <si>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</si>
  <si>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</si>
  <si>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</si>
  <si>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</si>
  <si>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</si>
  <si>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</si>
  <si>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</si>
  <si>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</si>
  <si>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</si>
  <si>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</si>
  <si>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</si>
  <si>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</si>
  <si>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</si>
  <si>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</si>
  <si>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</si>
  <si>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</si>
  <si>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</si>
  <si>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</si>
  <si>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</si>
  <si>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</si>
  <si>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</si>
  <si>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</si>
  <si>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</si>
  <si>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</si>
  <si>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</si>
  <si>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</si>
  <si>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</si>
  <si>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</si>
  <si>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</si>
  <si>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</si>
  <si>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</si>
  <si>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</si>
  <si>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</si>
  <si>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</si>
  <si>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</si>
  <si>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</si>
  <si>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</si>
  <si>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</si>
  <si>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</si>
  <si>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</si>
  <si>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</si>
  <si>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</si>
  <si>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</si>
  <si>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</si>
  <si>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</si>
  <si>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</si>
  <si>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</si>
  <si>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</si>
  <si>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</si>
  <si>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</si>
  <si>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</si>
  <si>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</si>
  <si>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</si>
  <si>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</si>
  <si>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</si>
  <si>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</si>
  <si>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</si>
  <si>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</si>
  <si>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</si>
  <si>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</si>
  <si>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</si>
  <si>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</si>
  <si>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</si>
  <si>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</si>
  <si>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</si>
  <si>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</si>
  <si>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</si>
  <si>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</si>
  <si>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</si>
  <si>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</si>
  <si>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</si>
  <si>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</si>
  <si>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</si>
  <si>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</si>
  <si>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</si>
  <si>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</si>
  <si>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</si>
  <si>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</si>
  <si>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</si>
  <si>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</si>
  <si>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</si>
  <si>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</si>
  <si>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</si>
  <si>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</si>
  <si>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</si>
  <si>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</si>
  <si>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</si>
  <si>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</si>
  <si>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</si>
  <si>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</si>
  <si>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</si>
  <si>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</si>
  <si>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</si>
  <si>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</si>
  <si>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</si>
  <si>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</si>
  <si>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</si>
  <si>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</si>
  <si>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</si>
  <si>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</si>
  <si>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</si>
  <si>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</si>
  <si>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</si>
  <si>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</si>
  <si>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</si>
  <si>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</si>
  <si>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</si>
  <si>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</si>
  <si>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</si>
  <si>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</si>
  <si>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</si>
  <si>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</si>
  <si>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</si>
  <si>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</si>
  <si>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</si>
  <si>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</si>
  <si>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</si>
  <si>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</si>
  <si>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</si>
  <si>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</si>
  <si>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</si>
  <si>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</si>
  <si>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</si>
  <si>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</si>
  <si>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</si>
  <si>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</si>
  <si>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</si>
  <si>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</si>
  <si>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</si>
  <si>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</si>
  <si>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</si>
  <si>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</si>
  <si>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</si>
  <si>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</si>
  <si>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</si>
  <si>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</si>
  <si>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</si>
  <si>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</si>
  <si>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</si>
  <si>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</si>
  <si>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</si>
  <si>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</si>
  <si>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</si>
  <si>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</si>
  <si>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</si>
  <si>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</si>
  <si>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</si>
  <si>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</si>
  <si>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</si>
  <si>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</si>
  <si>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</si>
  <si>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</si>
  <si>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</si>
  <si>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</si>
  <si>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</si>
  <si>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</si>
  <si>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</si>
  <si>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</si>
  <si>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</si>
  <si>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</si>
  <si>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</si>
  <si>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</si>
  <si>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</si>
  <si>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</si>
  <si>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</si>
  <si>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</si>
  <si>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</si>
  <si>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</si>
  <si>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</si>
  <si>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</si>
  <si>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</si>
  <si>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</si>
  <si>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</si>
  <si>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</si>
  <si>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</si>
  <si>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</si>
  <si>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</si>
  <si>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</si>
  <si>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</si>
  <si>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</si>
  <si>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</si>
  <si>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</si>
  <si>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</si>
  <si>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</si>
  <si>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</si>
  <si>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</si>
  <si>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</si>
  <si>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</si>
  <si>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</si>
  <si>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</si>
  <si>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</si>
  <si>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</si>
  <si>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</si>
  <si>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</si>
  <si>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</si>
  <si>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</si>
  <si>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</si>
  <si>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</si>
  <si>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</si>
  <si>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</si>
  <si>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</si>
  <si>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</si>
  <si>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</si>
  <si>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</si>
  <si>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</si>
  <si>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</si>
  <si>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</si>
  <si>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</si>
  <si>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</si>
  <si>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</si>
  <si>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</si>
  <si>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</si>
  <si>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</si>
  <si>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</si>
  <si>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</si>
  <si>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</si>
  <si>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</si>
  <si>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</si>
  <si>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</si>
  <si>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</si>
  <si>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</si>
  <si>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</si>
  <si>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</si>
  <si>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</si>
  <si>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</si>
  <si>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</si>
  <si>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</si>
  <si>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</si>
  <si>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</si>
  <si>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</si>
  <si>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</si>
  <si>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</si>
  <si>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</si>
  <si>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</si>
  <si>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</si>
  <si>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</si>
  <si>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</si>
  <si>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</si>
  <si>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</si>
  <si>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</si>
  <si>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</si>
  <si>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</si>
  <si>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</si>
  <si>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</si>
  <si>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</si>
  <si>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</si>
  <si>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</si>
  <si>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</si>
  <si>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</si>
  <si>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</si>
  <si>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</si>
  <si>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</si>
  <si>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</si>
  <si>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</si>
  <si>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</si>
  <si>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</si>
  <si>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</si>
  <si>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</si>
  <si>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</si>
  <si>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</si>
  <si>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</si>
  <si>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</si>
  <si>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</si>
  <si>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</si>
  <si>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</si>
  <si>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</si>
  <si>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</si>
  <si>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</si>
  <si>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</si>
  <si>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</si>
  <si>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</si>
  <si>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</si>
  <si>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</si>
  <si>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</si>
  <si>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</si>
  <si>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</si>
  <si>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</si>
  <si>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</si>
  <si>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</si>
  <si>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</si>
  <si>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</si>
  <si>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</si>
  <si>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</si>
  <si>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</si>
  <si>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</si>
  <si>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</si>
  <si>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</si>
  <si>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</si>
  <si>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</si>
  <si>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</si>
  <si>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</si>
  <si>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</si>
  <si>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</si>
  <si>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</si>
  <si>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</si>
  <si>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</si>
  <si>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</si>
  <si>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</si>
  <si>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</si>
  <si>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</si>
  <si>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</si>
  <si>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</si>
  <si>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</si>
  <si>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</si>
  <si>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</si>
  <si>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</si>
  <si>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</si>
  <si>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</si>
  <si>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</si>
  <si>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</si>
  <si>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</si>
  <si>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</si>
  <si>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</si>
  <si>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</si>
  <si>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</si>
  <si>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</si>
  <si>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</si>
  <si>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</si>
  <si>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</si>
  <si>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</si>
  <si>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</si>
  <si>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</si>
  <si>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</si>
  <si>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</si>
  <si>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</si>
  <si>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</si>
  <si>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</si>
  <si>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</si>
  <si>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</si>
  <si>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</si>
  <si>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</si>
  <si>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</si>
  <si>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</si>
  <si>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</si>
  <si>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</si>
  <si>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</si>
  <si>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</si>
  <si>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</si>
  <si>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</si>
  <si>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</si>
  <si>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</si>
  <si>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</si>
  <si>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</si>
  <si>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</si>
  <si>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</si>
  <si>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</si>
  <si>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</si>
  <si>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</si>
  <si>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</si>
  <si>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</si>
  <si>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</si>
  <si>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</si>
  <si>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</si>
  <si>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</si>
  <si>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</si>
  <si>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</si>
  <si>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</si>
  <si>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</si>
  <si>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</si>
  <si>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</si>
  <si>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</si>
  <si>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</si>
  <si>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</si>
  <si>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</si>
  <si>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</si>
  <si>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</si>
  <si>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</si>
  <si>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</si>
  <si>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</si>
  <si>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</si>
  <si>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</si>
  <si>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</si>
  <si>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</si>
  <si>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</si>
  <si>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</si>
  <si>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</si>
  <si>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</si>
  <si>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</si>
  <si>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</si>
  <si>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</si>
  <si>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</si>
  <si>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</si>
  <si>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</si>
  <si>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</si>
  <si>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</si>
  <si>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</si>
  <si>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</si>
  <si>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</si>
  <si>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</si>
  <si>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</si>
  <si>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</si>
  <si>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</si>
  <si>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</si>
  <si>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</si>
  <si>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</si>
  <si>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</si>
  <si>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</si>
  <si>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</si>
  <si>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</si>
  <si>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</si>
  <si>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</si>
  <si>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</si>
  <si>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</si>
  <si>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</si>
  <si>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</si>
  <si>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</si>
  <si>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</si>
  <si>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</si>
  <si>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</si>
  <si>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</si>
  <si>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</si>
  <si>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</si>
  <si>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</si>
  <si>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</si>
  <si>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</si>
  <si>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</si>
  <si>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</si>
  <si>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</si>
  <si>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</si>
  <si>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</si>
  <si>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</si>
  <si>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</si>
  <si>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</si>
  <si>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</si>
  <si>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</si>
  <si>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</si>
  <si>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</si>
  <si>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</si>
  <si>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</si>
  <si>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</si>
  <si>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</si>
  <si>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</si>
  <si>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</si>
  <si>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</si>
  <si>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</si>
  <si>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</si>
  <si>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</si>
  <si>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</si>
  <si>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</si>
  <si>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</si>
  <si>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</si>
  <si>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</si>
  <si>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</si>
  <si>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</si>
  <si>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</si>
  <si>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</si>
  <si>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</si>
  <si>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</si>
  <si>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</si>
  <si>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</si>
  <si>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</si>
  <si>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</si>
  <si>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</si>
  <si>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</si>
  <si>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</si>
  <si>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</si>
  <si>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</si>
  <si>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</si>
  <si>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</si>
  <si>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</si>
  <si>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</si>
  <si>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</si>
  <si>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</si>
  <si>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</si>
  <si>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</si>
  <si>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</si>
  <si>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</si>
  <si>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</si>
  <si>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</si>
  <si>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</si>
  <si>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</si>
  <si>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</si>
  <si>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</si>
  <si>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</si>
  <si>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</si>
  <si>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</si>
  <si>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</si>
  <si>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</si>
  <si>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</si>
  <si>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</si>
  <si>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</si>
  <si>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</si>
  <si>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</si>
  <si>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</si>
  <si>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</si>
  <si>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</si>
  <si>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</si>
  <si>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</si>
  <si>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</si>
  <si>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</si>
  <si>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</si>
  <si>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</si>
  <si>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</si>
  <si>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</si>
  <si>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</si>
  <si>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</si>
  <si>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</si>
  <si>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</si>
  <si>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</si>
  <si>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</si>
  <si>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</si>
  <si>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</si>
  <si>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</si>
  <si>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</si>
  <si>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</si>
  <si>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</si>
  <si>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</si>
  <si>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</si>
  <si>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</si>
  <si>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</si>
  <si>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</si>
  <si>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</si>
  <si>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</si>
  <si>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</si>
  <si>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</si>
  <si>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</si>
  <si>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</si>
  <si>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</si>
  <si>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</si>
  <si>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</si>
  <si>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</si>
  <si>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</si>
  <si>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</si>
  <si>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</si>
  <si>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</si>
  <si>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</si>
  <si>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</si>
  <si>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</si>
  <si>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</si>
  <si>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</si>
  <si>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</si>
  <si>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</si>
  <si>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</si>
  <si>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</si>
  <si>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</si>
  <si>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</si>
  <si>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</si>
  <si>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</si>
  <si>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</si>
  <si>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</si>
  <si>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</si>
  <si>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</si>
  <si>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</si>
  <si>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</si>
  <si>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</si>
  <si>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</si>
  <si>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</si>
  <si>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</si>
  <si>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</si>
  <si>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</si>
  <si>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</si>
  <si>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</si>
  <si>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</si>
  <si>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</si>
  <si>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</si>
  <si>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</si>
  <si>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</si>
  <si>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</si>
  <si>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</si>
  <si>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</si>
  <si>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</si>
  <si>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</si>
  <si>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</si>
  <si>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</si>
  <si>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</si>
  <si>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</si>
  <si>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</si>
  <si>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</si>
  <si>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</si>
  <si>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</si>
  <si>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</si>
  <si>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</si>
  <si>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</si>
  <si>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</si>
  <si>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</si>
  <si>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</si>
  <si>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</si>
  <si>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</si>
  <si>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</si>
  <si>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</si>
  <si>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</si>
  <si>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</si>
  <si>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</si>
  <si>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</si>
  <si>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</si>
  <si>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</si>
  <si>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</si>
  <si>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</si>
  <si>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</si>
  <si>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</si>
  <si>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</si>
  <si>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</si>
  <si>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</si>
  <si>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</si>
  <si>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</si>
  <si>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</si>
  <si>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</si>
  <si>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</si>
  <si>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</si>
  <si>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</si>
  <si>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</si>
  <si>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</si>
  <si>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</si>
  <si>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</si>
  <si>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</si>
  <si>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</si>
  <si>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</si>
  <si>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</si>
  <si>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</si>
  <si>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</si>
  <si>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</si>
  <si>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</si>
  <si>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</si>
  <si>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</si>
  <si>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</si>
  <si>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</si>
  <si>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</si>
  <si>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</si>
  <si>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</si>
  <si>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</si>
  <si>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</si>
  <si>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</si>
  <si>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</si>
  <si>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</si>
  <si>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</si>
  <si>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</si>
  <si>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</si>
  <si>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</si>
  <si>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</si>
  <si>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</si>
  <si>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</si>
  <si>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</si>
  <si>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</si>
  <si>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</si>
  <si>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</si>
  <si>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</si>
  <si>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</si>
  <si>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</si>
  <si>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</si>
  <si>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</si>
  <si>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</si>
  <si>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</si>
  <si>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</si>
  <si>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</si>
  <si>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</si>
  <si>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</si>
  <si>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</si>
  <si>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</si>
  <si>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</si>
  <si>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</si>
  <si>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</si>
  <si>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</si>
  <si>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</si>
  <si>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</si>
  <si>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</si>
  <si>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</si>
  <si>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</si>
  <si>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</si>
  <si>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</si>
  <si>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</si>
  <si>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</si>
  <si>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</si>
  <si>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</si>
  <si>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</si>
  <si>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</si>
  <si>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</si>
  <si>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</si>
  <si>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</si>
  <si>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</si>
  <si>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</si>
  <si>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</si>
  <si>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</si>
  <si>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</si>
  <si>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</si>
  <si>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</si>
  <si>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</si>
  <si>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</si>
  <si>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</si>
  <si>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</si>
  <si>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</si>
  <si>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</si>
  <si>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</si>
  <si>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</si>
  <si>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</si>
  <si>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</si>
  <si>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</si>
  <si>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</si>
  <si>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</si>
  <si>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</si>
  <si>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</si>
  <si>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</si>
  <si>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</si>
  <si>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</si>
  <si>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</si>
  <si>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</si>
  <si>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</si>
  <si>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</si>
  <si>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</si>
  <si>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</si>
  <si>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</si>
  <si>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</si>
  <si>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</si>
  <si>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</si>
  <si>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</si>
  <si>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</si>
  <si>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</si>
  <si>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</si>
  <si>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</si>
  <si>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</si>
  <si>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</si>
  <si>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</si>
  <si>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</si>
  <si>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</si>
  <si>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</si>
  <si>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</si>
  <si>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</si>
  <si>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</si>
  <si>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</si>
  <si>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</si>
  <si>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</si>
  <si>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</si>
  <si>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</si>
  <si>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</si>
  <si>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</si>
  <si>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</si>
  <si>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</si>
  <si>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</si>
  <si>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</si>
  <si>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</si>
  <si>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</si>
  <si>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</si>
  <si>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</si>
  <si>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</si>
  <si>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</si>
  <si>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</si>
  <si>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</si>
  <si>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</si>
  <si>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</si>
  <si>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</si>
  <si>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</si>
  <si>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</si>
  <si>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</si>
  <si>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</si>
  <si>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</si>
  <si>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</si>
  <si>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</si>
  <si>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</si>
  <si>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</si>
  <si>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</si>
  <si>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</si>
  <si>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</si>
  <si>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</si>
  <si>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</si>
  <si>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</si>
  <si>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</si>
  <si>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</si>
  <si>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</si>
  <si>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</si>
  <si>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</si>
  <si>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</si>
  <si>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</si>
  <si>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</si>
  <si>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</si>
  <si>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</si>
  <si>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</si>
  <si>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</si>
  <si>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</si>
  <si>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</si>
  <si>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</si>
  <si>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</si>
  <si>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</si>
  <si>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</si>
  <si>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</si>
  <si>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</si>
  <si>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</si>
  <si>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</si>
  <si>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</si>
  <si>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</si>
  <si>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</si>
  <si>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</si>
  <si>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</si>
  <si>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</si>
  <si>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</si>
  <si>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</si>
  <si>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</si>
  <si>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</si>
  <si>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</si>
  <si>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</si>
  <si>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</si>
  <si>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</si>
  <si>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</si>
  <si>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</si>
  <si>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</si>
  <si>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</si>
  <si>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</si>
  <si>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</si>
  <si>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</si>
  <si>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</si>
  <si>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</si>
  <si>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</si>
  <si>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</si>
  <si>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</si>
  <si>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</si>
  <si>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</si>
  <si>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</si>
  <si>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</si>
  <si>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</si>
  <si>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</si>
  <si>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</si>
  <si>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</si>
  <si>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</si>
  <si>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</si>
  <si>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</si>
  <si>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</si>
  <si>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</si>
  <si>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</si>
  <si>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</si>
  <si>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</si>
  <si>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</si>
  <si>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</si>
  <si>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</si>
  <si>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</si>
  <si>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</si>
  <si>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</si>
  <si>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</si>
  <si>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</si>
  <si>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</si>
  <si>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</si>
  <si>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</si>
  <si>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</si>
  <si>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</si>
  <si>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</si>
  <si>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</si>
  <si>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</si>
  <si>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</si>
  <si>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</si>
  <si>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</si>
  <si>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</si>
  <si>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</si>
  <si>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</si>
  <si>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</si>
  <si>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</si>
  <si>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</si>
  <si>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</si>
  <si>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</si>
  <si>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</si>
  <si>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</si>
  <si>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</si>
  <si>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</si>
  <si>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</si>
  <si>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</si>
  <si>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</si>
  <si>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</si>
  <si>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</si>
  <si>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</si>
  <si>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</si>
  <si>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</si>
  <si>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</si>
  <si>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</si>
  <si>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</si>
  <si>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</si>
  <si>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</si>
  <si>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</si>
  <si>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</si>
  <si>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</si>
  <si>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</si>
  <si>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</si>
  <si>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</si>
  <si>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</si>
  <si>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</si>
  <si>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</si>
  <si>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</si>
  <si>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</si>
  <si>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</si>
  <si>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</si>
  <si>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</si>
  <si>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</si>
  <si>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</si>
  <si>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</si>
  <si>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</si>
  <si>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</si>
  <si>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</si>
  <si>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</si>
  <si>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</si>
  <si>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</si>
  <si>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</si>
  <si>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</si>
  <si>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</si>
  <si>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</si>
  <si>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</si>
  <si>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</si>
  <si>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</si>
  <si>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</si>
  <si>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</si>
  <si>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</si>
  <si>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</si>
  <si>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</si>
  <si>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</si>
  <si>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</si>
  <si>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</si>
  <si>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</si>
  <si>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</si>
  <si>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</si>
  <si>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</si>
  <si>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</si>
  <si>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</si>
  <si>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</si>
  <si>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</si>
  <si>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</si>
  <si>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</si>
  <si>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</si>
  <si>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</si>
  <si>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</si>
  <si>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</si>
  <si>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</si>
  <si>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</si>
  <si>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</si>
  <si>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</si>
  <si>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</si>
  <si>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</si>
  <si>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</si>
  <si>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</si>
  <si>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</si>
  <si>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</si>
  <si>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</si>
  <si>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</si>
  <si>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</si>
  <si>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</si>
  <si>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</si>
  <si>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</si>
  <si>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</si>
  <si>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</si>
  <si>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</si>
  <si>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</si>
  <si>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</si>
  <si>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</si>
  <si>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</si>
  <si>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</si>
  <si>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</si>
  <si>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</si>
  <si>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</si>
  <si>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</si>
  <si>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</si>
  <si>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</si>
  <si>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</si>
  <si>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</si>
  <si>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</si>
  <si>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</si>
  <si>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</si>
  <si>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</si>
  <si>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</si>
  <si>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</si>
  <si>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</si>
  <si>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</si>
  <si>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</si>
  <si>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</si>
  <si>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</si>
  <si>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</si>
  <si>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</si>
  <si>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</si>
  <si>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</si>
  <si>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</si>
  <si>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</si>
  <si>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</si>
  <si>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</si>
  <si>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</si>
  <si>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</si>
  <si>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</si>
  <si>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</si>
  <si>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</si>
  <si>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</si>
  <si>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</si>
  <si>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</si>
  <si>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</si>
  <si>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</si>
  <si>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</si>
  <si>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</si>
  <si>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</si>
  <si>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</si>
  <si>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</si>
  <si>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</si>
  <si>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</si>
  <si>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</si>
  <si>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</si>
  <si>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</si>
  <si>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</si>
  <si>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</si>
  <si>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</si>
  <si>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</si>
  <si>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</si>
  <si>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</si>
  <si>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</si>
  <si>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</si>
  <si>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</si>
  <si>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</si>
  <si>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</si>
  <si>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</si>
  <si>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</si>
  <si>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</si>
  <si>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</si>
  <si>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</si>
  <si>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</si>
  <si>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</si>
  <si>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</si>
  <si>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</si>
  <si>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</si>
  <si>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</si>
  <si>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</si>
  <si>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</si>
  <si>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</si>
  <si>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</si>
  <si>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</si>
  <si>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</si>
  <si>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</si>
  <si>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</si>
  <si>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</si>
  <si>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</si>
  <si>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</si>
  <si>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</si>
  <si>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</si>
  <si>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</si>
  <si>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</si>
  <si>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</si>
  <si>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</si>
  <si>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</si>
  <si>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</si>
  <si>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</si>
  <si>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</si>
  <si>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</si>
  <si>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</si>
  <si>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</si>
  <si>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</si>
  <si>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</si>
  <si>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</si>
  <si>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</si>
  <si>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</si>
  <si>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</si>
  <si>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</si>
  <si>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</si>
  <si>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</si>
  <si>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</si>
  <si>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</si>
  <si>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</si>
  <si>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</si>
  <si>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</si>
  <si>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</si>
  <si>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</si>
  <si>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</si>
  <si>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</si>
  <si>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</si>
  <si>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</si>
  <si>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</si>
  <si>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</si>
  <si>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</si>
  <si>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</si>
  <si>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</si>
  <si>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</si>
  <si>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</si>
  <si>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</si>
  <si>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</si>
  <si>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</si>
  <si>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</si>
  <si>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</si>
  <si>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</si>
  <si>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</si>
  <si>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</si>
  <si>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</si>
  <si>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</si>
  <si>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</si>
  <si>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</si>
  <si>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</si>
  <si>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</si>
  <si>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</si>
  <si>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</si>
  <si>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</si>
  <si>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</si>
  <si>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</si>
  <si>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</si>
  <si>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</si>
  <si>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</si>
  <si>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</si>
  <si>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</si>
  <si>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</si>
  <si>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</si>
  <si>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</si>
  <si>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</si>
  <si>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</si>
  <si>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</si>
  <si>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</si>
  <si>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</si>
  <si>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</si>
  <si>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</si>
  <si>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</si>
  <si>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</si>
  <si>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</si>
  <si>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</si>
  <si>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</si>
  <si>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</si>
  <si>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</si>
  <si>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</si>
  <si>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</si>
  <si>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</si>
  <si>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</si>
  <si>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</si>
  <si>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</si>
  <si>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</si>
  <si>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</si>
  <si>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</si>
  <si>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</si>
  <si>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</si>
  <si>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</si>
  <si>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</si>
  <si>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</si>
  <si>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</si>
  <si>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</si>
  <si>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</si>
  <si>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</si>
  <si>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</si>
  <si>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</si>
  <si>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</si>
  <si>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</si>
  <si>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</si>
  <si>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</si>
  <si>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</si>
  <si>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</si>
  <si>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</si>
  <si>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</si>
  <si>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</si>
  <si>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</si>
  <si>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</si>
  <si>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</si>
  <si>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</si>
  <si>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</si>
  <si>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</si>
  <si>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</si>
  <si>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</si>
  <si>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</si>
  <si>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</si>
  <si>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</si>
  <si>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</si>
  <si>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</si>
  <si>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</si>
  <si>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</si>
  <si>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</si>
  <si>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</si>
  <si>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</si>
  <si>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</si>
  <si>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</si>
  <si>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</si>
  <si>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</si>
  <si>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</si>
  <si>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</si>
  <si>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</si>
  <si>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</si>
  <si>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</si>
  <si>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</si>
  <si>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</si>
  <si>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</si>
  <si>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</si>
  <si>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</si>
  <si>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</si>
  <si>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</si>
  <si>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</si>
  <si>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</si>
  <si>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</si>
  <si>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</si>
  <si>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</si>
  <si>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</si>
  <si>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</si>
  <si>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</si>
  <si>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</si>
  <si>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</si>
  <si>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</si>
  <si>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</si>
  <si>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</si>
  <si>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</si>
  <si>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</si>
  <si>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</si>
  <si>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</si>
  <si>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</si>
  <si>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</si>
  <si>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</si>
  <si>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</si>
  <si>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</si>
  <si>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</si>
  <si>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</si>
  <si>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</si>
  <si>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</si>
  <si>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</si>
  <si>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</si>
  <si>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</si>
  <si>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</si>
  <si>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</si>
  <si>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</si>
  <si>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</si>
  <si>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</si>
  <si>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</si>
  <si>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</si>
  <si>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</si>
  <si>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</si>
  <si>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</si>
  <si>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</si>
  <si>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</si>
  <si>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</si>
  <si>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</si>
  <si>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</si>
  <si>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</si>
  <si>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</si>
  <si>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</si>
  <si>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</si>
  <si>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</si>
  <si>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</si>
  <si>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</si>
  <si>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</si>
  <si>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</si>
  <si>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</si>
  <si>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</si>
  <si>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</si>
  <si>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</si>
  <si>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</si>
  <si>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</si>
  <si>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</si>
  <si>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</si>
  <si>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</si>
  <si>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</si>
  <si>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</si>
  <si>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</si>
  <si>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</si>
  <si>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</si>
  <si>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</si>
  <si>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</si>
  <si>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</si>
  <si>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</si>
  <si>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</si>
  <si>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</si>
  <si>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</si>
  <si>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</si>
  <si>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</si>
  <si>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</si>
  <si>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</si>
  <si>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</si>
  <si>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</si>
  <si>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</si>
  <si>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</si>
  <si>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</si>
  <si>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</si>
  <si>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</si>
  <si>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</si>
  <si>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</si>
  <si>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</si>
  <si>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</si>
  <si>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</si>
  <si>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</si>
  <si>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</si>
  <si>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</si>
  <si>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</si>
  <si>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</si>
  <si>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</si>
  <si>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</si>
  <si>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</si>
  <si>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</si>
  <si>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</si>
  <si>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</si>
  <si>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</si>
  <si>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</si>
  <si>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</si>
  <si>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</si>
  <si>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</si>
  <si>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</si>
  <si>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</si>
  <si>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</si>
  <si>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</si>
  <si>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</si>
  <si>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</si>
  <si>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</si>
  <si>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</si>
  <si>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</si>
  <si>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</si>
  <si>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</si>
  <si>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</si>
  <si>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</si>
  <si>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</si>
  <si>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</si>
  <si>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</si>
  <si>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</si>
  <si>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</si>
  <si>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</si>
  <si>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</si>
  <si>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</si>
  <si>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</si>
  <si>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</si>
  <si>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</si>
  <si>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</si>
  <si>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</si>
  <si>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</si>
  <si>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</si>
  <si>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</si>
  <si>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</si>
  <si>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</si>
  <si>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</si>
  <si>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</si>
  <si>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</si>
  <si>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</si>
  <si>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</si>
  <si>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</si>
  <si>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</si>
  <si>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</si>
  <si>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</si>
  <si>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</si>
  <si>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</si>
  <si>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</si>
  <si>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</si>
  <si>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</si>
  <si>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</si>
  <si>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</si>
  <si>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</si>
  <si>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</si>
  <si>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</si>
  <si>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</si>
  <si>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</si>
  <si>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</si>
  <si>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</si>
  <si>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</si>
  <si>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</si>
  <si>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</si>
  <si>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</si>
  <si>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</si>
  <si>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</si>
  <si>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</si>
  <si>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</si>
  <si>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</si>
  <si>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</si>
  <si>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</si>
  <si>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</si>
  <si>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</si>
  <si>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</si>
  <si>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</si>
  <si>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</si>
  <si>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</si>
  <si>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</si>
  <si>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</si>
  <si>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</si>
  <si>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</si>
  <si>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</si>
  <si>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</si>
  <si>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</si>
  <si>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</si>
  <si>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</si>
  <si>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</si>
  <si>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</si>
  <si>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</si>
  <si>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</si>
  <si>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</si>
  <si>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</si>
  <si>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</si>
  <si>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</si>
  <si>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</si>
  <si>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</si>
  <si>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</si>
  <si>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</si>
  <si>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</si>
  <si>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</si>
  <si>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</si>
  <si>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</si>
  <si>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</si>
  <si>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</si>
  <si>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</si>
  <si>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</si>
  <si>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</si>
  <si>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</si>
  <si>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</si>
  <si>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</si>
  <si>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</si>
  <si>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</si>
  <si>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</si>
  <si>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</si>
  <si>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</si>
  <si>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</si>
  <si>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</si>
  <si>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</si>
  <si>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</si>
  <si>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</si>
  <si>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</si>
  <si>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</si>
  <si>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</si>
  <si>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</si>
  <si>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</si>
  <si>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</si>
  <si>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</si>
  <si>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</si>
  <si>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</si>
  <si>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</si>
  <si>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</si>
  <si>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</si>
  <si>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</si>
  <si>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</si>
  <si>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</si>
  <si>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</si>
  <si>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</si>
  <si>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</si>
  <si>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</si>
  <si>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</si>
  <si>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</si>
  <si>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</si>
  <si>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</si>
  <si>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</si>
  <si>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</si>
  <si>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</si>
  <si>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</si>
  <si>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</si>
  <si>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</si>
  <si>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</si>
  <si>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</si>
  <si>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</si>
  <si>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</si>
  <si>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</si>
  <si>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</si>
  <si>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</si>
  <si>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</si>
  <si>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</si>
  <si>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</si>
  <si>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</si>
  <si>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</si>
  <si>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</si>
  <si>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</si>
  <si>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</si>
  <si>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</si>
  <si>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</si>
  <si>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</si>
  <si>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</si>
  <si>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</si>
  <si>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</si>
  <si>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</si>
  <si>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</si>
  <si>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</si>
  <si>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</si>
  <si>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</si>
  <si>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</si>
  <si>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</si>
  <si>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</si>
  <si>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</si>
  <si>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</si>
  <si>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</si>
  <si>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</si>
  <si>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</si>
  <si>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</si>
  <si>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</si>
  <si>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</si>
  <si>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</si>
  <si>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</si>
  <si>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</si>
  <si>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</si>
  <si>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</si>
  <si>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</si>
  <si>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</si>
  <si>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</si>
  <si>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</si>
  <si>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</si>
  <si>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</si>
  <si>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</si>
  <si>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</si>
  <si>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</si>
  <si>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</si>
  <si>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</si>
  <si>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</si>
  <si>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</si>
  <si>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</si>
  <si>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</si>
  <si>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</si>
  <si>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</si>
  <si>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</si>
  <si>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</si>
  <si>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</si>
  <si>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</si>
  <si>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</si>
  <si>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</si>
  <si>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</si>
  <si>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</si>
  <si>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</si>
  <si>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</si>
  <si>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</si>
  <si>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</si>
  <si>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</si>
  <si>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</si>
  <si>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</si>
  <si>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</si>
  <si>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</si>
  <si>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</si>
  <si>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</si>
  <si>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</si>
  <si>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</si>
  <si>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</si>
  <si>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</si>
  <si>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</si>
  <si>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</si>
  <si>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</si>
  <si>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</si>
  <si>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</si>
  <si>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</si>
  <si>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</si>
  <si>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</si>
  <si>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</si>
  <si>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</si>
  <si>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</si>
  <si>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</si>
  <si>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</si>
  <si>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</si>
  <si>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</si>
  <si>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</si>
  <si>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</si>
  <si>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</si>
  <si>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</si>
  <si>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</si>
  <si>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</si>
  <si>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</si>
  <si>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</si>
  <si>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</si>
  <si>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</si>
  <si>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</si>
  <si>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</si>
  <si>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</si>
  <si>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</si>
  <si>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</si>
  <si>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</si>
  <si>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</si>
  <si>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</si>
  <si>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</si>
  <si>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</si>
  <si>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</si>
  <si>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</si>
  <si>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</si>
  <si>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</si>
  <si>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</si>
  <si>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</si>
  <si>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</si>
  <si>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</si>
  <si>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</si>
  <si>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</si>
  <si>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</si>
  <si>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</si>
  <si>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</si>
  <si>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</si>
  <si>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</si>
  <si>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</si>
  <si>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</si>
  <si>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</si>
  <si>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</si>
  <si>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</si>
  <si>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</si>
  <si>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</si>
  <si>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</si>
  <si>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</si>
  <si>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</si>
  <si>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</si>
  <si>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</si>
  <si>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</si>
  <si>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</si>
  <si>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</si>
  <si>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</si>
  <si>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</si>
  <si>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</si>
  <si>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</si>
  <si>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</si>
  <si>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</si>
  <si>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</si>
  <si>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</si>
  <si>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</si>
  <si>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</si>
  <si>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</si>
  <si>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</si>
  <si>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</si>
  <si>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</si>
  <si>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</si>
  <si>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</si>
  <si>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</si>
  <si>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</si>
  <si>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</si>
  <si>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</si>
  <si>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</si>
  <si>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</si>
  <si>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</si>
  <si>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</si>
  <si>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</si>
  <si>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</si>
  <si>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</si>
  <si>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</si>
  <si>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</si>
  <si>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</si>
  <si>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</si>
  <si>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</si>
  <si>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</si>
  <si>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</si>
  <si>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</si>
  <si>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</si>
  <si>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</si>
  <si>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</si>
  <si>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</si>
  <si>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</si>
  <si>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</si>
  <si>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</si>
  <si>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</si>
  <si>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</si>
  <si>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</si>
  <si>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</si>
  <si>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</si>
  <si>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</si>
  <si>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</si>
  <si>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</si>
  <si>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</si>
  <si>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</si>
  <si>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</si>
  <si>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</si>
  <si>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</si>
  <si>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</si>
  <si>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</si>
  <si>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</si>
  <si>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</si>
  <si>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</si>
  <si>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</si>
  <si>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</si>
  <si>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</si>
  <si>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</si>
  <si>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</si>
  <si>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</si>
  <si>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</si>
  <si>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</si>
  <si>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</si>
  <si>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</si>
  <si>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</si>
  <si>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</si>
  <si>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</si>
  <si>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</si>
  <si>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</si>
  <si>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</si>
  <si>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</si>
  <si>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</si>
  <si>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</si>
  <si>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</si>
  <si>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</si>
  <si>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</si>
  <si>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</si>
  <si>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</si>
  <si>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</si>
  <si>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</si>
  <si>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</si>
  <si>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</si>
  <si>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</si>
  <si>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</si>
  <si>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</si>
  <si>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</si>
  <si>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</si>
  <si>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</si>
  <si>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</si>
  <si>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</si>
  <si>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</si>
  <si>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</si>
  <si>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</si>
  <si>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</si>
  <si>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</si>
  <si>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</si>
  <si>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</si>
  <si>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</si>
  <si>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</si>
  <si>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</si>
  <si>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</si>
  <si>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</si>
  <si>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</si>
  <si>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</si>
  <si>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</si>
  <si>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</si>
  <si>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</si>
  <si>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</si>
  <si>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</si>
  <si>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</si>
  <si>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</si>
  <si>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</si>
  <si>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</si>
  <si>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</si>
  <si>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</si>
  <si>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</si>
  <si>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</si>
  <si>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</si>
  <si>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</si>
  <si>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</si>
  <si>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</si>
  <si>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</si>
  <si>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</si>
  <si>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</si>
  <si>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</si>
  <si>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</si>
  <si>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</si>
  <si>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</si>
  <si>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</si>
  <si>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</si>
  <si>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</si>
  <si>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</si>
  <si>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</si>
  <si>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</si>
  <si>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</si>
  <si>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</si>
  <si>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</si>
  <si>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</si>
  <si>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</si>
  <si>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</si>
  <si>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</si>
  <si>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</si>
  <si>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</si>
  <si>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</si>
  <si>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</si>
  <si>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</si>
  <si>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</si>
  <si>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</si>
  <si>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</si>
  <si>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</si>
  <si>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</si>
  <si>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</si>
  <si>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</si>
  <si>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</si>
  <si>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</si>
  <si>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</si>
  <si>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</si>
  <si>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</si>
  <si>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</si>
  <si>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</si>
  <si>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</si>
  <si>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</si>
  <si>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</si>
  <si>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</si>
  <si>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</si>
  <si>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</si>
  <si>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</si>
  <si>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</si>
  <si>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</si>
  <si>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</si>
  <si>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</si>
  <si>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</si>
  <si>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</si>
  <si>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</si>
  <si>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</si>
  <si>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</si>
  <si>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</si>
  <si>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</si>
  <si>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</si>
  <si>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</si>
  <si>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</si>
  <si>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</si>
  <si>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</si>
  <si>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</si>
  <si>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</si>
  <si>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</si>
  <si>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</si>
  <si>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</si>
  <si>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</si>
  <si>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</si>
  <si>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</si>
  <si>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</si>
  <si>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</si>
  <si>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</si>
  <si>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</si>
  <si>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</si>
  <si>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</si>
  <si>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</si>
  <si>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</si>
  <si>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</si>
  <si>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</si>
  <si>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</si>
  <si>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</si>
  <si>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</si>
  <si>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</si>
  <si>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</si>
  <si>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</si>
  <si>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</si>
  <si>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</si>
  <si>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</si>
  <si>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</si>
  <si>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</si>
  <si>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</si>
  <si>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</si>
  <si>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</si>
  <si>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</si>
  <si>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</si>
  <si>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</si>
  <si>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</si>
  <si>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</si>
  <si>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</si>
  <si>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</si>
  <si>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</si>
  <si>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</si>
  <si>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</si>
  <si>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</si>
  <si>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</si>
  <si>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</si>
  <si>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</si>
  <si>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</si>
  <si>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</si>
  <si>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</si>
  <si>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</si>
  <si>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</si>
  <si>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</si>
  <si>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</si>
  <si>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</si>
  <si>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</si>
  <si>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</si>
  <si>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</si>
  <si>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</si>
  <si>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</si>
  <si>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</si>
  <si>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</si>
  <si>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</si>
  <si>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</si>
  <si>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</si>
  <si>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</si>
  <si>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</si>
  <si>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</si>
  <si>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</si>
  <si>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</si>
  <si>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</si>
  <si>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</si>
  <si>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</si>
  <si>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</si>
  <si>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</si>
  <si>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</si>
  <si>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</si>
  <si>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</si>
  <si>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</si>
  <si>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</si>
  <si>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</si>
  <si>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</si>
  <si>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</si>
  <si>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</si>
  <si>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</si>
  <si>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</si>
  <si>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</si>
  <si>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</si>
  <si>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</si>
  <si>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</si>
  <si>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</si>
  <si>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</si>
  <si>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</si>
  <si>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</si>
  <si>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</si>
  <si>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</si>
  <si>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</si>
  <si>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</si>
  <si>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</si>
  <si>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</si>
  <si>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</si>
  <si>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</si>
  <si>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</si>
  <si>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</si>
  <si>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</si>
  <si>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</si>
  <si>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</si>
  <si>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</si>
  <si>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</si>
  <si>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</si>
  <si>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</si>
  <si>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</si>
  <si>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</si>
  <si>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</si>
  <si>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</si>
  <si>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</si>
  <si>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</si>
  <si>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</si>
  <si>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</si>
  <si>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</si>
  <si>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</si>
  <si>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</si>
  <si>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</si>
  <si>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</si>
  <si>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</si>
  <si>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</si>
  <si>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</si>
  <si>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</si>
  <si>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</si>
  <si>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</si>
  <si>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</si>
  <si>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</si>
  <si>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</si>
  <si>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</si>
  <si>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</si>
  <si>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</si>
  <si>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</si>
  <si>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</si>
  <si>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</si>
  <si>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</si>
  <si>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</si>
  <si>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</si>
  <si>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</si>
  <si>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</si>
  <si>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</si>
  <si>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</si>
  <si>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</si>
  <si>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</si>
  <si>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</si>
  <si>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</si>
  <si>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</si>
  <si>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</si>
  <si>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</si>
  <si>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</si>
  <si>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</si>
  <si>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</si>
  <si>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</si>
  <si>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</si>
  <si>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</si>
  <si>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</si>
  <si>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</si>
  <si>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</si>
  <si>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</si>
  <si>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</si>
  <si>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</si>
  <si>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</si>
  <si>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</si>
  <si>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</si>
  <si>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</si>
  <si>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</si>
  <si>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</si>
  <si>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</si>
  <si>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</si>
  <si>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</si>
  <si>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</si>
  <si>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</si>
  <si>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</si>
  <si>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</si>
  <si>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</si>
  <si>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</si>
  <si>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</si>
  <si>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</si>
  <si>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</si>
  <si>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</si>
  <si>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</si>
  <si>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</si>
  <si>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</si>
  <si>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</si>
  <si>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</si>
  <si>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</si>
  <si>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</si>
  <si>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</si>
  <si>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</si>
  <si>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</si>
  <si>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</si>
  <si>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</si>
  <si>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</si>
  <si>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</si>
  <si>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</si>
  <si>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</si>
  <si>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</si>
  <si>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</si>
  <si>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</si>
  <si>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</si>
  <si>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</si>
  <si>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</si>
  <si>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</si>
  <si>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</si>
  <si>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</si>
  <si>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</si>
  <si>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</si>
  <si>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</si>
  <si>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</si>
  <si>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</si>
  <si>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</si>
  <si>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</si>
  <si>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</si>
  <si>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</si>
  <si>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</si>
  <si>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</si>
  <si>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</si>
  <si>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</si>
  <si>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</si>
  <si>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</si>
  <si>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</si>
  <si>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</si>
  <si>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</si>
  <si>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</si>
  <si>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</si>
  <si>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</si>
  <si>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</si>
  <si>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</si>
  <si>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</si>
  <si>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</si>
  <si>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</si>
  <si>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</si>
  <si>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</si>
  <si>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</si>
  <si>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</si>
  <si>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</si>
  <si>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</si>
  <si>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</si>
  <si>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</si>
  <si>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</si>
  <si>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</si>
  <si>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</si>
  <si>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</si>
  <si>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</si>
  <si>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</si>
  <si>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</si>
  <si>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</si>
  <si>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</si>
  <si>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</si>
  <si>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</si>
  <si>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</si>
  <si>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</si>
  <si>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</si>
  <si>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</si>
  <si>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</si>
  <si>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</si>
  <si>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</si>
  <si>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</si>
  <si>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</si>
  <si>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</si>
  <si>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</si>
  <si>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</si>
  <si>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</si>
  <si>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</si>
  <si>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</si>
  <si>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</si>
  <si>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</si>
  <si>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</si>
  <si>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</si>
  <si>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</si>
  <si>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</si>
  <si>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</si>
  <si>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</si>
  <si>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</si>
  <si>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</si>
  <si>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</si>
  <si>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</si>
  <si>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</si>
  <si>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</si>
  <si>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</si>
  <si>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</si>
  <si>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</si>
  <si>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</si>
  <si>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</si>
  <si>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</si>
  <si>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</si>
  <si>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</si>
  <si>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</si>
  <si>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</si>
  <si>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</si>
  <si>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</si>
  <si>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</si>
  <si>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</si>
  <si>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</si>
  <si>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</si>
  <si>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</si>
  <si>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</si>
  <si>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</si>
  <si>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</si>
  <si>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</si>
  <si>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</si>
  <si>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</si>
  <si>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</si>
  <si>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</si>
  <si>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</si>
  <si>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</si>
  <si>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</si>
  <si>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</si>
  <si>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</si>
  <si>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</si>
  <si>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</si>
  <si>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</si>
  <si>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</si>
  <si>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</si>
  <si>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</si>
  <si>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</si>
  <si>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</si>
  <si>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</si>
  <si>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</si>
  <si>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</si>
  <si>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</si>
  <si>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</si>
  <si>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</si>
  <si>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</si>
  <si>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</si>
  <si>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</si>
  <si>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</si>
  <si>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</si>
  <si>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</si>
  <si>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</si>
  <si>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</si>
  <si>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</si>
  <si>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</si>
  <si>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</si>
  <si>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</si>
  <si>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</si>
  <si>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</si>
  <si>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</si>
  <si>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</si>
  <si>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</si>
  <si>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</si>
  <si>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</si>
  <si>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</si>
  <si>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</si>
  <si>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</si>
  <si>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</si>
  <si>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</si>
  <si>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</si>
  <si>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</si>
  <si>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</si>
  <si>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</si>
  <si>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</si>
  <si>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</si>
  <si>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</si>
  <si>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</si>
  <si>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</si>
  <si>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</si>
  <si>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</si>
  <si>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</si>
  <si>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</si>
  <si>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</si>
  <si>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</si>
  <si>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</si>
  <si>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</si>
  <si>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</si>
  <si>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</si>
  <si>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</si>
  <si>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</si>
  <si>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</si>
  <si>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</si>
  <si>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</si>
  <si>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</si>
  <si>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</si>
  <si>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</si>
  <si>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</si>
  <si>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</si>
  <si>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</si>
  <si>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</si>
  <si>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</si>
  <si>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</si>
  <si>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</si>
  <si>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</si>
  <si>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</si>
  <si>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</si>
  <si>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</si>
  <si>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</si>
  <si>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</si>
  <si>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</si>
  <si>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</si>
  <si>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</si>
  <si>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</si>
  <si>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</si>
  <si>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</si>
  <si>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</si>
  <si>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</si>
  <si>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</si>
  <si>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</si>
  <si>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</si>
  <si>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</si>
  <si>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</si>
  <si>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</si>
  <si>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</si>
  <si>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</si>
  <si>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</si>
  <si>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</si>
  <si>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</si>
  <si>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</si>
  <si>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</si>
  <si>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</si>
  <si>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</si>
  <si>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</si>
  <si>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</si>
  <si>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</si>
  <si>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</si>
  <si>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</si>
  <si>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</si>
  <si>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</si>
  <si>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</si>
  <si>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</si>
  <si>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</si>
  <si>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</si>
  <si>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</si>
  <si>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</si>
  <si>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</si>
  <si>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</si>
  <si>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</si>
  <si>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</si>
  <si>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</si>
  <si>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</si>
  <si>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</si>
  <si>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</si>
  <si>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</si>
  <si>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</si>
  <si>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</si>
  <si>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</si>
  <si>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</si>
  <si>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</si>
  <si>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</si>
  <si>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</si>
  <si>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</si>
  <si>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</si>
  <si>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</si>
  <si>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</si>
  <si>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</si>
  <si>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</si>
  <si>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</si>
  <si>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</si>
  <si>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</si>
  <si>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</si>
  <si>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</si>
  <si>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</si>
  <si>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</si>
  <si>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</si>
  <si>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</si>
  <si>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</si>
  <si>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</si>
  <si>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</si>
  <si>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</si>
  <si>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</si>
  <si>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</si>
  <si>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</si>
  <si>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</si>
  <si>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</si>
  <si>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</si>
  <si>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</si>
  <si>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</si>
  <si>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</si>
  <si>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</si>
  <si>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</si>
  <si>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</si>
  <si>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</si>
  <si>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</si>
  <si>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</si>
  <si>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</si>
  <si>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</si>
  <si>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</si>
  <si>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</si>
  <si>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</si>
  <si>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</si>
  <si>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</si>
  <si>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</si>
  <si>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</si>
  <si>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</si>
  <si>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</si>
  <si>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</si>
  <si>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</si>
  <si>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</si>
  <si>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</si>
  <si>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</si>
  <si>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</si>
  <si>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</si>
  <si>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</si>
  <si>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</si>
  <si>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</si>
  <si>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</si>
  <si>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</si>
  <si>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</si>
  <si>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</si>
  <si>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</si>
  <si>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</si>
  <si>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</si>
  <si>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</si>
  <si>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</si>
  <si>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</si>
  <si>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</si>
  <si>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</si>
  <si>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</si>
  <si>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</si>
  <si>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</si>
  <si>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</si>
  <si>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</si>
  <si>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</si>
  <si>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</si>
  <si>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</si>
  <si>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</si>
  <si>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</si>
  <si>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</si>
  <si>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</si>
  <si>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</si>
  <si>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</si>
  <si>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</si>
  <si>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</si>
  <si>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</si>
  <si>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</si>
  <si>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</si>
  <si>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</si>
  <si>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</si>
  <si>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</si>
  <si>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</si>
  <si>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</si>
  <si>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</si>
  <si>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</si>
  <si>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</si>
  <si>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</si>
  <si>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</si>
  <si>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</si>
  <si>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</si>
  <si>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</si>
  <si>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</si>
  <si>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</si>
  <si>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</si>
  <si>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</si>
  <si>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</si>
  <si>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</si>
  <si>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</si>
  <si>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</si>
  <si>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</si>
  <si>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</si>
  <si>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</si>
  <si>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</si>
  <si>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</si>
  <si>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</si>
  <si>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</si>
  <si>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</si>
  <si>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</si>
  <si>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</si>
  <si>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</si>
  <si>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</si>
  <si>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</si>
  <si>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</si>
  <si>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</si>
  <si>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</si>
  <si>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</si>
  <si>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</si>
  <si>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</si>
  <si>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</si>
  <si>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</si>
  <si>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</si>
  <si>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</si>
  <si>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</si>
  <si>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</si>
  <si>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</si>
  <si>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</si>
  <si>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</si>
  <si>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</si>
  <si>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</si>
  <si>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</si>
  <si>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</si>
  <si>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</si>
  <si>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</si>
  <si>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</si>
  <si>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</si>
  <si>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</si>
  <si>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</si>
  <si>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</si>
  <si>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</si>
  <si>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</si>
  <si>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</si>
  <si>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</si>
  <si>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</si>
  <si>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</si>
  <si>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</si>
  <si>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</si>
  <si>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</si>
  <si>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</si>
  <si>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</si>
  <si>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</si>
  <si>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</si>
  <si>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</si>
  <si>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</si>
  <si>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</si>
  <si>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</si>
  <si>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</si>
  <si>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</si>
  <si>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</si>
  <si>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</si>
  <si>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</si>
  <si>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</si>
  <si>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</si>
  <si>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</si>
  <si>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</si>
  <si>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</si>
  <si>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</si>
  <si>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</si>
  <si>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</si>
  <si>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</si>
  <si>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</si>
  <si>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</si>
  <si>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</si>
  <si>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</si>
  <si>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</si>
  <si>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</si>
  <si>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</si>
  <si>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</si>
  <si>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</si>
  <si>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</si>
  <si>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</si>
  <si>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</si>
  <si>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</si>
  <si>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</si>
  <si>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</si>
  <si>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</si>
  <si>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</si>
  <si>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</si>
  <si>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</si>
  <si>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</si>
  <si>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</si>
  <si>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</si>
  <si>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</si>
  <si>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</si>
  <si>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</si>
  <si>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</si>
  <si>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</si>
  <si>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</si>
  <si>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</si>
  <si>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</si>
  <si>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</si>
  <si>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</si>
  <si>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</si>
  <si>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</si>
  <si>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</si>
  <si>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</si>
  <si>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</si>
  <si>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</si>
  <si>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</si>
  <si>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</si>
  <si>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</si>
  <si>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</si>
  <si>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</si>
  <si>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</si>
  <si>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</si>
  <si>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</si>
  <si>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</si>
  <si>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</si>
  <si>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</si>
  <si>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</si>
  <si>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</si>
  <si>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</si>
  <si>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</si>
  <si>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</si>
  <si>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</si>
  <si>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</si>
  <si>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</si>
  <si>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</si>
  <si>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</si>
  <si>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</si>
  <si>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</si>
  <si>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</si>
  <si>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</si>
  <si>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</si>
  <si>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</si>
  <si>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</si>
  <si>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</si>
  <si>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</si>
  <si>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</si>
  <si>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</si>
  <si>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</si>
  <si>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</si>
  <si>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</si>
  <si>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</si>
  <si>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</si>
  <si>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</si>
  <si>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</si>
  <si>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</si>
  <si>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</si>
  <si>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</si>
  <si>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</si>
  <si>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</si>
  <si>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</si>
  <si>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</si>
  <si>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</si>
  <si>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</si>
  <si>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</si>
  <si>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</si>
  <si>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</si>
  <si>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</si>
  <si>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</si>
  <si>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</si>
  <si>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</si>
  <si>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</si>
  <si>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</si>
  <si>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</si>
  <si>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</si>
  <si>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</si>
  <si>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</si>
  <si>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</si>
  <si>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</si>
  <si>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</si>
  <si>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</si>
  <si>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</si>
  <si>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</si>
  <si>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</si>
  <si>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</si>
  <si>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</si>
  <si>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</si>
  <si>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</si>
  <si>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</si>
  <si>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</si>
  <si>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</si>
  <si>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</si>
  <si>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</si>
  <si>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</si>
  <si>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</si>
  <si>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</si>
  <si>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</si>
  <si>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</si>
  <si>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</si>
  <si>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</si>
  <si>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</si>
  <si>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</si>
  <si>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</si>
  <si>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</si>
  <si>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</si>
  <si>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</si>
  <si>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</si>
  <si>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</si>
  <si>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</si>
  <si>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</si>
  <si>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</si>
  <si>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</si>
  <si>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</si>
  <si>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</si>
  <si>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</si>
  <si>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</si>
  <si>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</si>
  <si>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</si>
  <si>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</si>
  <si>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</si>
  <si>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</si>
  <si>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</si>
  <si>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</si>
  <si>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</si>
  <si>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</si>
  <si>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</si>
  <si>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</si>
  <si>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</si>
  <si>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</si>
  <si>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</si>
  <si>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</si>
  <si>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</si>
  <si>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</si>
  <si>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</si>
  <si>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</si>
  <si>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</si>
  <si>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</si>
  <si>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</si>
  <si>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</si>
  <si>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</si>
  <si>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</si>
  <si>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</si>
  <si>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</si>
  <si>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</si>
  <si>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</si>
  <si>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</si>
  <si>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</si>
  <si>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</si>
  <si>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</si>
  <si>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</si>
  <si>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</si>
  <si>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</si>
  <si>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</si>
  <si>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</si>
  <si>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</si>
  <si>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</si>
  <si>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</si>
  <si>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</si>
  <si>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</si>
  <si>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</si>
  <si>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</si>
  <si>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</si>
  <si>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</si>
  <si>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</si>
  <si>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</si>
  <si>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</si>
  <si>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</si>
  <si>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</si>
  <si>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</si>
  <si>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</si>
  <si>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</si>
  <si>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</si>
  <si>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</si>
  <si>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</si>
  <si>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</si>
  <si>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</si>
  <si>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</si>
  <si>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</si>
  <si>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</si>
  <si>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</si>
  <si>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</si>
  <si>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</si>
  <si>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</si>
  <si>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</si>
  <si>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</si>
  <si>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</si>
  <si>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</si>
  <si>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</si>
  <si>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</si>
  <si>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</si>
  <si>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</si>
  <si>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</si>
  <si>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</si>
  <si>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</si>
  <si>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</si>
  <si>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</si>
  <si>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</si>
  <si>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</si>
  <si>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</si>
  <si>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</si>
  <si>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</si>
  <si>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</si>
  <si>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</si>
  <si>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</si>
  <si>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</si>
  <si>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</si>
  <si>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</si>
  <si>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</si>
  <si>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</si>
  <si>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</si>
  <si>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</si>
  <si>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</si>
  <si>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</si>
  <si>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</si>
  <si>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</si>
  <si>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</si>
  <si>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</si>
  <si>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</si>
  <si>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</si>
  <si>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</si>
  <si>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</si>
  <si>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</si>
  <si>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</si>
  <si>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</si>
  <si>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</si>
  <si>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</si>
  <si>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</si>
  <si>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</si>
  <si>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</si>
  <si>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</si>
  <si>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</si>
  <si>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</si>
  <si>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</si>
  <si>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</si>
  <si>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</si>
  <si>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</si>
  <si>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</si>
  <si>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</si>
  <si>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</si>
  <si>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</si>
  <si>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</si>
  <si>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</si>
  <si>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</si>
  <si>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</si>
  <si>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</si>
  <si>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</si>
  <si>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</si>
  <si>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</si>
  <si>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</si>
  <si>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</si>
  <si>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</si>
  <si>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</si>
  <si>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</si>
  <si>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</si>
  <si>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</si>
  <si>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</si>
  <si>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</si>
  <si>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</si>
  <si>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</si>
  <si>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</si>
  <si>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</si>
  <si>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</si>
  <si>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</si>
  <si>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</si>
  <si>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</si>
  <si>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</si>
  <si>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</si>
  <si>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</si>
  <si>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</si>
  <si>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</si>
  <si>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</si>
  <si>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</si>
  <si>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</si>
  <si>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</si>
  <si>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</si>
  <si>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</si>
  <si>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</si>
  <si>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</si>
  <si>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</si>
  <si>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</si>
  <si>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</si>
  <si>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</si>
  <si>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</si>
  <si>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</si>
  <si>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</si>
  <si>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</si>
  <si>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</si>
  <si>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</si>
  <si>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</si>
  <si>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</si>
  <si>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</si>
  <si>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</si>
  <si>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</si>
  <si>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</si>
  <si>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</si>
  <si>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</si>
  <si>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</si>
  <si>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</si>
  <si>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</si>
  <si>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</si>
  <si>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</si>
  <si>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</si>
  <si>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</si>
  <si>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</si>
  <si>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</si>
  <si>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</si>
  <si>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</si>
  <si>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</si>
  <si>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</si>
  <si>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</si>
  <si>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</si>
  <si>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</si>
  <si>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</si>
  <si>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</si>
  <si>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</si>
  <si>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</si>
  <si>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</si>
  <si>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</si>
  <si>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</si>
  <si>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</si>
  <si>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</si>
  <si>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</si>
  <si>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</si>
  <si>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</si>
  <si>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</si>
  <si>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</si>
  <si>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</si>
  <si>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</si>
  <si>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</si>
  <si>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</si>
  <si>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</si>
  <si>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</si>
  <si>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</si>
  <si>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</si>
  <si>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</si>
  <si>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</si>
  <si>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</si>
  <si>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</si>
  <si>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</si>
  <si>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</si>
  <si>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</si>
  <si>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</si>
  <si>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</si>
  <si>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</si>
  <si>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</si>
  <si>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</si>
  <si>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</si>
  <si>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</si>
  <si>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</si>
  <si>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</si>
  <si>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</si>
  <si>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</si>
  <si>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</si>
  <si>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</si>
  <si>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</si>
  <si>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</si>
  <si>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</si>
  <si>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</si>
  <si>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</si>
  <si>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</si>
  <si>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</si>
  <si>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</si>
  <si>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</si>
  <si>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</si>
  <si>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</si>
  <si>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</si>
  <si>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</si>
  <si>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</si>
  <si>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</si>
  <si>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</si>
  <si>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</si>
  <si>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</si>
  <si>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</si>
  <si>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</si>
  <si>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</si>
  <si>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</si>
  <si>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</si>
  <si>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</si>
  <si>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</si>
  <si>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</si>
  <si>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</si>
  <si>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</si>
  <si>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</si>
  <si>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</si>
  <si>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</si>
  <si>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</si>
  <si>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</si>
  <si>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</si>
  <si>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</si>
  <si>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</si>
  <si>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</si>
  <si>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</si>
  <si>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</si>
  <si>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</si>
  <si>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</si>
  <si>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</si>
  <si>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</si>
  <si>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</si>
  <si>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</si>
  <si>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</si>
  <si>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</si>
  <si>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</si>
  <si>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</si>
  <si>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</si>
  <si>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</si>
  <si>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</si>
  <si>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</si>
  <si>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</si>
  <si>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</si>
  <si>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</si>
  <si>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</si>
  <si>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</si>
  <si>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</si>
  <si>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</si>
  <si>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</si>
  <si>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</si>
  <si>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</si>
  <si>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</si>
  <si>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</si>
  <si>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</si>
  <si>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</si>
  <si>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</si>
  <si>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</si>
  <si>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</si>
  <si>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</si>
  <si>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</si>
  <si>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</si>
  <si>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</si>
  <si>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</si>
  <si>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</si>
  <si>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</si>
  <si>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</si>
  <si>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</si>
  <si>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</si>
  <si>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</si>
  <si>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</si>
  <si>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</si>
  <si>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</si>
  <si>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</si>
  <si>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</si>
  <si>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</si>
  <si>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</si>
  <si>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</si>
  <si>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</si>
  <si>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</si>
  <si>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</si>
  <si>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</si>
  <si>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</si>
  <si>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</si>
  <si>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</si>
  <si>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</si>
  <si>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</si>
  <si>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</si>
  <si>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</si>
  <si>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</si>
  <si>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</si>
  <si>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</si>
  <si>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</si>
  <si>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</si>
  <si>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</si>
  <si>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</si>
  <si>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</si>
  <si>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</si>
  <si>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</si>
  <si>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</si>
  <si>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</si>
  <si>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</si>
  <si>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</si>
  <si>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</si>
  <si>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</si>
  <si>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</si>
  <si>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</si>
  <si>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</si>
  <si>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</si>
  <si>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</si>
  <si>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</si>
  <si>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</si>
  <si>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</si>
  <si>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</si>
  <si>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</si>
  <si>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</si>
  <si>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</si>
  <si>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</si>
  <si>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</si>
  <si>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</si>
  <si>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</si>
  <si>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</si>
  <si>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</si>
  <si>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</si>
  <si>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</si>
  <si>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</si>
  <si>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</si>
  <si>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</si>
  <si>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</si>
  <si>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</si>
  <si>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</si>
  <si>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</si>
  <si>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</si>
  <si>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</si>
  <si>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</si>
  <si>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</si>
  <si>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</si>
  <si>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</si>
  <si>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</si>
  <si>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</si>
  <si>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</si>
  <si>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</si>
  <si>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</si>
  <si>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</si>
  <si>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</si>
  <si>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</si>
  <si>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</si>
  <si>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</si>
  <si>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</si>
  <si>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</si>
  <si>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</si>
  <si>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</si>
  <si>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</si>
  <si>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</si>
  <si>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</si>
  <si>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</si>
  <si>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</si>
  <si>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</si>
  <si>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</si>
  <si>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</si>
  <si>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</si>
  <si>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</si>
  <si>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</si>
  <si>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</si>
  <si>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</si>
  <si>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</si>
  <si>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</si>
  <si>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</si>
  <si>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</si>
  <si>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</si>
  <si>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</si>
  <si>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</si>
  <si>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</si>
  <si>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</si>
  <si>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</si>
  <si>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</si>
  <si>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</si>
  <si>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</si>
  <si>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</si>
  <si>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</si>
  <si>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</si>
  <si>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</si>
  <si>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</si>
  <si>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</si>
  <si>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</si>
  <si>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</si>
  <si>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</si>
  <si>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</si>
  <si>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</si>
  <si>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</si>
  <si>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</si>
  <si>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</si>
  <si>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</si>
  <si>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</si>
  <si>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</si>
  <si>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</si>
  <si>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</si>
  <si>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</si>
  <si>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</si>
  <si>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</si>
  <si>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</si>
  <si>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</si>
  <si>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</si>
  <si>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</si>
  <si>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</si>
  <si>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</si>
  <si>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</si>
  <si>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</si>
  <si>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</si>
  <si>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</si>
  <si>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</si>
  <si>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</si>
  <si>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</si>
  <si>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</si>
  <si>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</si>
  <si>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</si>
  <si>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</si>
  <si>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</si>
  <si>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</si>
  <si>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</si>
  <si>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</si>
  <si>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</si>
  <si>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</si>
  <si>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</si>
  <si>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</si>
  <si>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</si>
  <si>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</si>
  <si>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</si>
  <si>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</si>
  <si>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</si>
  <si>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</si>
  <si>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</si>
  <si>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</si>
  <si>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</si>
  <si>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</si>
  <si>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</si>
  <si>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</si>
  <si>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</si>
  <si>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</si>
  <si>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</si>
  <si>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</si>
  <si>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</si>
  <si>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</si>
  <si>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</si>
  <si>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</si>
  <si>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</si>
  <si>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</si>
  <si>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</si>
  <si>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</si>
  <si>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</si>
  <si>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</si>
  <si>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</si>
  <si>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</si>
  <si>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</si>
  <si>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</si>
  <si>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</si>
  <si>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</si>
  <si>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</si>
  <si>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</si>
  <si>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</si>
  <si>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</si>
  <si>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</si>
  <si>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</si>
  <si>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</si>
  <si>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</si>
  <si>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</si>
  <si>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</si>
  <si>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</si>
  <si>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</si>
  <si>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</si>
  <si>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</si>
  <si>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</si>
  <si>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</si>
  <si>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</si>
  <si>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</si>
  <si>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</si>
  <si>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</si>
  <si>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</si>
  <si>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</si>
  <si>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</si>
  <si>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</si>
  <si>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</si>
  <si>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</si>
  <si>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</si>
  <si>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</si>
  <si>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</si>
  <si>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</si>
  <si>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</si>
  <si>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</si>
  <si>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</si>
  <si>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</si>
  <si>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</si>
  <si>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</si>
  <si>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</si>
  <si>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</si>
  <si>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</si>
  <si>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</si>
  <si>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</si>
  <si>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</si>
  <si>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</si>
  <si>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</si>
  <si>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</si>
  <si>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</si>
  <si>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</si>
  <si>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</si>
  <si>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</si>
  <si>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</si>
  <si>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</si>
  <si>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</si>
  <si>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</si>
  <si>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</si>
  <si>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</si>
  <si>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</si>
  <si>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</si>
  <si>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</si>
  <si>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</si>
  <si>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</si>
  <si>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</si>
  <si>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</si>
  <si>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</si>
  <si>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</si>
  <si>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</si>
  <si>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</si>
  <si>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</si>
  <si>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</si>
  <si>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</si>
  <si>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</si>
  <si>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</si>
  <si>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</si>
  <si>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</si>
  <si>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</si>
  <si>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</si>
  <si>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</si>
  <si>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</si>
  <si>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</si>
  <si>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</si>
  <si>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</si>
  <si>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</si>
  <si>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</si>
  <si>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</si>
  <si>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</si>
  <si>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</si>
  <si>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</si>
  <si>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</si>
  <si>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</si>
  <si>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</si>
  <si>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</si>
  <si>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</si>
  <si>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</si>
  <si>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</si>
  <si>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</si>
  <si>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</si>
  <si>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</si>
  <si>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</si>
  <si>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</si>
  <si>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</si>
  <si>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</si>
  <si>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</si>
  <si>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</si>
  <si>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</si>
  <si>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</si>
  <si>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</si>
  <si>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</si>
  <si>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</si>
  <si>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</si>
  <si>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</si>
  <si>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</si>
  <si>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</si>
  <si>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</si>
  <si>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</si>
  <si>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</si>
  <si>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</si>
  <si>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</si>
  <si>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</si>
  <si>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</si>
  <si>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</si>
  <si>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</si>
  <si>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</si>
  <si>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</si>
  <si>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</si>
  <si>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</si>
  <si>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</si>
  <si>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</si>
  <si>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</si>
  <si>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</si>
  <si>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</si>
  <si>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</si>
  <si>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</si>
  <si>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</si>
  <si>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</si>
  <si>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</si>
  <si>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</si>
  <si>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</si>
  <si>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</si>
  <si>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</si>
  <si>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</si>
  <si>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</si>
  <si>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</si>
  <si>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</si>
  <si>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</si>
  <si>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</si>
  <si>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</si>
  <si>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</si>
  <si>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</si>
  <si>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</si>
  <si>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</si>
  <si>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</si>
  <si>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</si>
  <si>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</si>
  <si>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</si>
  <si>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</si>
  <si>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</si>
  <si>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</si>
  <si>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</si>
  <si>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</si>
  <si>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</si>
  <si>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</si>
  <si>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</si>
  <si>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</si>
  <si>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</si>
  <si>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</si>
  <si>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</si>
  <si>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</si>
  <si>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</si>
  <si>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</si>
  <si>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</si>
  <si>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</si>
  <si>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</si>
  <si>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</si>
  <si>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</si>
  <si>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</si>
  <si>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</si>
  <si>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</si>
  <si>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</si>
  <si>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</si>
  <si>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</si>
  <si>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</si>
  <si>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</si>
  <si>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</si>
  <si>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</si>
  <si>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</si>
  <si>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</si>
  <si>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</si>
  <si>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</si>
  <si>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</si>
  <si>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</si>
  <si>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</si>
  <si>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</si>
  <si>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</si>
  <si>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</si>
  <si>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</si>
  <si>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</si>
  <si>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</si>
  <si>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</si>
  <si>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</si>
  <si>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</si>
  <si>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</si>
  <si>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</si>
  <si>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</si>
  <si>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</si>
  <si>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</si>
  <si>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</si>
  <si>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</si>
  <si>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</si>
  <si>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</si>
  <si>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</si>
  <si>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</si>
  <si>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</si>
  <si>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</si>
  <si>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</si>
  <si>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</si>
  <si>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</si>
  <si>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</si>
  <si>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</si>
  <si>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</si>
  <si>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</si>
  <si>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</si>
  <si>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</si>
  <si>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</si>
  <si>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</si>
  <si>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</si>
  <si>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</si>
  <si>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</si>
  <si>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</si>
  <si>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</si>
  <si>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</si>
  <si>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</si>
  <si>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</si>
  <si>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</si>
  <si>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</si>
  <si>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</si>
  <si>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</si>
  <si>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</si>
  <si>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</si>
  <si>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</si>
  <si>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</si>
  <si>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</si>
  <si>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</si>
  <si>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</si>
  <si>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</si>
  <si>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</si>
  <si>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</si>
  <si>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</si>
  <si>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</si>
  <si>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</si>
  <si>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</si>
  <si>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</si>
  <si>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</si>
  <si>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</si>
  <si>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</si>
  <si>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</si>
  <si>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</si>
  <si>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</si>
  <si>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</si>
  <si>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</si>
  <si>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</si>
  <si>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</si>
  <si>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</si>
  <si>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</si>
  <si>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</si>
  <si>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</si>
  <si>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</si>
  <si>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</si>
  <si>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</si>
  <si>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</si>
  <si>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</si>
  <si>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</si>
  <si>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</si>
  <si>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</si>
  <si>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</si>
  <si>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</si>
  <si>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</si>
  <si>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</si>
  <si>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</si>
  <si>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</si>
  <si>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</si>
  <si>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</si>
  <si>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</si>
  <si>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</si>
  <si>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</si>
  <si>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</si>
  <si>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</si>
  <si>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</si>
  <si>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</si>
  <si>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</si>
  <si>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</si>
  <si>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</si>
  <si>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</si>
  <si>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</si>
  <si>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</si>
  <si>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</si>
  <si>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</si>
  <si>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</si>
  <si>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</si>
  <si>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</si>
  <si>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</si>
  <si>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</si>
  <si>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</si>
  <si>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</si>
  <si>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</si>
  <si>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</si>
  <si>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</si>
  <si>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</si>
  <si>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</si>
  <si>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</si>
  <si>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</si>
  <si>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</si>
  <si>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</si>
  <si>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</si>
  <si>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</si>
  <si>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</si>
  <si>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</si>
  <si>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</si>
  <si>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</si>
  <si>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</si>
  <si>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</si>
  <si>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</si>
  <si>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</si>
  <si>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</si>
  <si>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</si>
  <si>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</si>
  <si>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</si>
  <si>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</si>
  <si>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</si>
  <si>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</si>
  <si>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</si>
  <si>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</si>
  <si>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</si>
  <si>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</si>
  <si>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</si>
  <si>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</si>
  <si>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</si>
  <si>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</si>
  <si>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</si>
  <si>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</si>
  <si>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</si>
  <si>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</si>
  <si>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</si>
  <si>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</si>
  <si>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</si>
  <si>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</si>
  <si>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</si>
  <si>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</si>
  <si>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</si>
  <si>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</si>
  <si>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</si>
  <si>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</si>
  <si>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</si>
  <si>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</si>
  <si>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</si>
  <si>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</si>
  <si>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</si>
  <si>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</si>
  <si>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</si>
  <si>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</si>
  <si>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</si>
  <si>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</si>
  <si>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</si>
  <si>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</si>
  <si>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</si>
  <si>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</si>
  <si>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</si>
  <si>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</si>
  <si>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</si>
  <si>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</si>
  <si>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</si>
  <si>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</si>
  <si>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</si>
  <si>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</si>
  <si>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</si>
  <si>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</si>
  <si>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</si>
  <si>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</si>
  <si>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</si>
  <si>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</si>
  <si>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</si>
  <si>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</si>
  <si>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</si>
  <si>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</si>
  <si>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</si>
  <si>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</si>
  <si>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</si>
  <si>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</si>
  <si>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</si>
  <si>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</si>
  <si>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</si>
  <si>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</si>
  <si>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</si>
  <si>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</si>
  <si>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</si>
  <si>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</si>
  <si>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</si>
  <si>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</si>
  <si>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</si>
  <si>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</si>
  <si>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</si>
  <si>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</si>
  <si>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</si>
  <si>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</si>
  <si>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</si>
  <si>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</si>
  <si>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</si>
  <si>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</si>
  <si>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</si>
  <si>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</si>
  <si>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</si>
  <si>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</si>
  <si>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</si>
  <si>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</si>
  <si>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</si>
  <si>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</si>
  <si>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</si>
  <si>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</si>
  <si>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</si>
  <si>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</si>
  <si>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</si>
  <si>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</si>
  <si>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</si>
  <si>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</si>
  <si>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</si>
  <si>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</si>
  <si>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</si>
  <si>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</si>
  <si>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</si>
  <si>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</si>
  <si>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</si>
  <si>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</si>
  <si>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</si>
  <si>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</si>
  <si>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</si>
  <si>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</si>
  <si>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</si>
  <si>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</si>
  <si>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</si>
  <si>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</si>
  <si>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</si>
  <si>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</si>
  <si>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</si>
  <si>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</si>
  <si>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</si>
  <si>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</si>
  <si>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</si>
  <si>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</si>
  <si>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</si>
  <si>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</si>
  <si>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</si>
  <si>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</si>
  <si>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</si>
  <si>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</si>
  <si>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</si>
  <si>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</si>
  <si>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</si>
  <si>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</si>
  <si>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</si>
  <si>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</si>
  <si>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</si>
  <si>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</si>
  <si>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</si>
  <si>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</si>
  <si>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</si>
  <si>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</si>
  <si>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</si>
  <si>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</si>
  <si>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</si>
  <si>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</si>
  <si>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</si>
  <si>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</si>
  <si>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</si>
  <si>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</si>
  <si>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</si>
  <si>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</si>
  <si>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</si>
  <si>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</si>
  <si>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</si>
  <si>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</si>
  <si>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</si>
  <si>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</si>
  <si>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</si>
  <si>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</si>
  <si>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</si>
  <si>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</si>
  <si>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</si>
  <si>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</si>
  <si>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</si>
  <si>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</si>
  <si>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</si>
  <si>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</si>
  <si>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</si>
  <si>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</si>
  <si>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</si>
  <si>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</si>
  <si>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</si>
  <si>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</si>
  <si>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</si>
  <si>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</si>
  <si>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</si>
  <si>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</si>
  <si>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</si>
  <si>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</si>
  <si>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</si>
  <si>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</si>
  <si>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</si>
  <si>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</si>
  <si>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</si>
  <si>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</si>
  <si>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</si>
  <si>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</si>
  <si>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</si>
  <si>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</si>
  <si>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</si>
  <si>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</si>
  <si>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</si>
  <si>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</si>
  <si>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</si>
  <si>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</si>
  <si>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</si>
  <si>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</si>
  <si>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</si>
  <si>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</si>
  <si>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</si>
  <si>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</si>
  <si>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</si>
  <si>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</si>
  <si>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</si>
  <si>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</si>
  <si>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</si>
  <si>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</si>
  <si>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</si>
  <si>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</si>
  <si>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</si>
  <si>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</si>
  <si>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</si>
  <si>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</si>
  <si>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</si>
  <si>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</si>
  <si>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</si>
  <si>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</si>
  <si>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</si>
  <si>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</si>
  <si>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</si>
  <si>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</si>
  <si>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</si>
  <si>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</si>
  <si>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</si>
  <si>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</si>
  <si>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</si>
  <si>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</si>
  <si>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</si>
  <si>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</si>
  <si>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</si>
  <si>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</si>
  <si>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</si>
  <si>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</si>
  <si>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</si>
  <si>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</si>
  <si>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</si>
  <si>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</si>
  <si>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</si>
  <si>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</si>
  <si>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</si>
  <si>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</si>
  <si>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</si>
  <si>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</si>
  <si>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</si>
  <si>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</si>
  <si>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</si>
  <si>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</si>
  <si>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</si>
  <si>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</si>
  <si>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</si>
  <si>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</si>
  <si>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</si>
  <si>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</si>
  <si>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</si>
  <si>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</si>
  <si>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</si>
  <si>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</si>
  <si>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</si>
  <si>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</si>
  <si>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</si>
  <si>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</si>
  <si>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</si>
  <si>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</si>
  <si>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</si>
  <si>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</si>
  <si>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</si>
  <si>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</si>
  <si>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</si>
  <si>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</si>
  <si>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</si>
  <si>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</si>
  <si>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</si>
  <si>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</si>
  <si>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</si>
  <si>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</si>
  <si>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</si>
  <si>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</si>
  <si>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</si>
  <si>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</si>
  <si>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</si>
  <si>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</si>
  <si>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</si>
  <si>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</si>
  <si>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</si>
  <si>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</si>
  <si>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</si>
  <si>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</si>
  <si>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</si>
  <si>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</si>
  <si>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</si>
  <si>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</si>
  <si>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</si>
  <si>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</si>
  <si>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</si>
  <si>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</si>
  <si>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</si>
  <si>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</si>
  <si>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</si>
  <si>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</si>
  <si>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</si>
  <si>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</si>
  <si>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</si>
  <si>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</si>
  <si>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</si>
  <si>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</si>
  <si>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</si>
  <si>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</si>
  <si>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</si>
  <si>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</si>
  <si>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</si>
  <si>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</si>
  <si>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</si>
  <si>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</si>
  <si>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</si>
  <si>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</si>
  <si>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</si>
  <si>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</si>
  <si>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</si>
  <si>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</si>
  <si>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</si>
  <si>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</si>
  <si>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</si>
  <si>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</si>
  <si>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</si>
  <si>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</si>
  <si>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</si>
  <si>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</si>
  <si>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</si>
  <si>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</si>
  <si>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</si>
  <si>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</si>
  <si>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</si>
  <si>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</si>
  <si>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</si>
  <si>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</si>
  <si>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</si>
  <si>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</si>
  <si>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</si>
  <si>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</si>
  <si>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</si>
  <si>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</si>
  <si>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</si>
  <si>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</si>
  <si>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</si>
  <si>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</si>
  <si>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</si>
  <si>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</si>
  <si>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</si>
  <si>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</si>
  <si>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</si>
  <si>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</si>
  <si>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</si>
  <si>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</si>
  <si>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</si>
  <si>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</si>
  <si>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</si>
  <si>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</si>
  <si>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</si>
  <si>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</si>
  <si>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</si>
  <si>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</si>
  <si>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</si>
  <si>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</si>
  <si>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</si>
  <si>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</si>
  <si>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</si>
  <si>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</si>
  <si>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</si>
  <si>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</si>
  <si>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</si>
  <si>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</si>
  <si>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</si>
  <si>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</si>
  <si>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</si>
  <si>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</si>
  <si>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</si>
  <si>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</si>
  <si>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</si>
  <si>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</si>
  <si>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</si>
  <si>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</si>
  <si>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</si>
  <si>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</si>
  <si>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</si>
  <si>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</si>
  <si>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</si>
  <si>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</si>
  <si>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</si>
  <si>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</si>
  <si>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</si>
  <si>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</si>
  <si>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</si>
  <si>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</si>
  <si>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</si>
  <si>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</si>
  <si>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</si>
  <si>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</si>
  <si>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</si>
  <si>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</si>
  <si>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</si>
  <si>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</si>
  <si>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</si>
  <si>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</si>
  <si>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</si>
  <si>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</si>
  <si>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</si>
  <si>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</si>
  <si>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</si>
  <si>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</si>
  <si>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</si>
  <si>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</si>
  <si>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</si>
  <si>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</si>
  <si>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</si>
  <si>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</si>
  <si>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</si>
  <si>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</si>
  <si>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</si>
  <si>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</si>
  <si>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</si>
  <si>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</si>
  <si>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</si>
  <si>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</si>
  <si>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</si>
  <si>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</si>
  <si>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</si>
  <si>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</si>
  <si>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</si>
  <si>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</si>
  <si>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</si>
  <si>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</si>
  <si>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</si>
  <si>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</si>
  <si>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</si>
  <si>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</si>
  <si>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</si>
  <si>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</si>
  <si>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</si>
  <si>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</si>
  <si>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</si>
  <si>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</si>
  <si>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</si>
  <si>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</si>
  <si>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</si>
  <si>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</si>
  <si>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</si>
  <si>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</si>
  <si>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</si>
  <si>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</si>
  <si>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</si>
  <si>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</si>
  <si>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</si>
  <si>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</si>
  <si>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</si>
  <si>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</si>
  <si>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</si>
  <si>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</si>
  <si>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</si>
  <si>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</si>
  <si>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</si>
  <si>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</si>
  <si>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</si>
  <si>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</si>
  <si>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</si>
  <si>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</si>
  <si>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</si>
  <si>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</si>
  <si>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</si>
  <si>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</si>
  <si>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</si>
  <si>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</si>
  <si>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</si>
  <si>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</si>
  <si>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</si>
  <si>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</si>
  <si>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</si>
  <si>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</si>
  <si>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</si>
  <si>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</si>
  <si>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</si>
  <si>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</si>
  <si>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</si>
  <si>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</si>
  <si>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</si>
  <si>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</si>
  <si>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</si>
  <si>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</si>
  <si>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</si>
  <si>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</si>
  <si>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</si>
  <si>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</si>
  <si>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</si>
  <si>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</si>
  <si>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</si>
  <si>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</si>
  <si>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</si>
  <si>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</si>
  <si>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</si>
  <si>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</si>
  <si>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</si>
  <si>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</si>
  <si>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</si>
  <si>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</si>
  <si>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</si>
  <si>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</si>
  <si>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</si>
  <si>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</si>
  <si>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</si>
  <si>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</si>
  <si>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</si>
  <si>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</si>
  <si>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</si>
  <si>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</si>
  <si>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</si>
  <si>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</si>
  <si>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</si>
  <si>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</si>
  <si>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</si>
  <si>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</si>
  <si>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</si>
  <si>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</si>
  <si>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</si>
  <si>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</si>
  <si>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</si>
  <si>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</si>
  <si>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</si>
  <si>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</si>
  <si>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</si>
  <si>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</si>
  <si>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</si>
  <si>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</si>
  <si>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</si>
  <si>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</si>
  <si>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</si>
  <si>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</si>
  <si>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</si>
  <si>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</si>
  <si>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</si>
  <si>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</si>
  <si>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</si>
  <si>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</si>
  <si>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</si>
  <si>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</si>
  <si>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</si>
  <si>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</si>
  <si>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</si>
  <si>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</si>
  <si>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</si>
  <si>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</si>
  <si>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</si>
  <si>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</si>
  <si>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</si>
  <si>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</si>
  <si>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</si>
  <si>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</si>
  <si>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</si>
  <si>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</si>
  <si>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</si>
  <si>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</si>
  <si>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</si>
  <si>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</si>
  <si>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</si>
  <si>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</si>
  <si>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</si>
  <si>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</si>
  <si>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</si>
  <si>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</si>
  <si>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</si>
  <si>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</si>
  <si>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</si>
  <si>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</si>
  <si>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</si>
  <si>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</si>
  <si>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</si>
  <si>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</si>
  <si>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</si>
  <si>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</si>
  <si>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</si>
  <si>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</si>
  <si>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</si>
  <si>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</si>
  <si>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</si>
  <si>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</si>
  <si>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</si>
  <si>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</si>
  <si>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</si>
  <si>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</si>
  <si>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</si>
  <si>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</si>
  <si>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</si>
  <si>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</si>
  <si>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</si>
  <si>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</si>
  <si>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</si>
  <si>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</si>
  <si>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</si>
  <si>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</si>
  <si>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</si>
  <si>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</si>
  <si>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</si>
  <si>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</si>
  <si>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</si>
  <si>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</si>
  <si>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</si>
  <si>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</si>
  <si>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</si>
  <si>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</si>
  <si>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</si>
  <si>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</si>
  <si>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</si>
  <si>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</si>
  <si>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</si>
  <si>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</si>
  <si>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</si>
  <si>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</si>
  <si>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</si>
  <si>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</si>
  <si>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</si>
  <si>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</si>
  <si>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</si>
  <si>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</si>
  <si>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</si>
  <si>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</si>
  <si>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</si>
  <si>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</si>
  <si>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</si>
  <si>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</si>
  <si>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</si>
  <si>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</si>
  <si>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</si>
  <si>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</si>
  <si>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</si>
  <si>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</si>
  <si>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</si>
  <si>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</si>
  <si>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</si>
  <si>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</si>
  <si>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</si>
  <si>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</si>
  <si>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</si>
  <si>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</si>
  <si>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</si>
  <si>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</si>
  <si>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</si>
  <si>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</si>
  <si>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</si>
  <si>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</si>
  <si>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</si>
  <si>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</si>
  <si>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</si>
  <si>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</si>
  <si>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</si>
  <si>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</si>
  <si>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</si>
  <si>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</si>
  <si>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</si>
  <si>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</si>
  <si>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</si>
  <si>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</si>
  <si>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</si>
  <si>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</si>
  <si>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</si>
  <si>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</si>
  <si>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</si>
  <si>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</si>
  <si>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</si>
  <si>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</si>
  <si>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</si>
  <si>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</si>
  <si>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</si>
  <si>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</si>
  <si>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</si>
  <si>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</si>
  <si>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</si>
  <si>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</si>
  <si>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</si>
  <si>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</si>
  <si>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</si>
  <si>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</si>
  <si>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</si>
  <si>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</si>
  <si>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</si>
  <si>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</si>
  <si>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</si>
  <si>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</si>
  <si>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</si>
  <si>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</si>
  <si>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</si>
  <si>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</si>
  <si>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</si>
  <si>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</si>
  <si>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</si>
  <si>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</si>
  <si>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</si>
  <si>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</si>
  <si>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</si>
  <si>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</si>
  <si>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</si>
  <si>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</si>
  <si>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</si>
  <si>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</si>
  <si>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</si>
  <si>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</si>
  <si>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</si>
  <si>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</si>
  <si>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</si>
  <si>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</si>
  <si>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</si>
  <si>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</si>
  <si>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</si>
  <si>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</si>
  <si>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</si>
  <si>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</si>
  <si>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</si>
  <si>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</si>
  <si>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</si>
  <si>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</si>
  <si>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</si>
  <si>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</si>
  <si>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</si>
  <si>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</si>
  <si>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</si>
  <si>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</si>
  <si>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</si>
  <si>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</si>
  <si>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</si>
  <si>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</si>
  <si>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</si>
  <si>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</si>
  <si>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</si>
  <si>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</si>
  <si>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</si>
  <si>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</si>
  <si>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</si>
  <si>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</si>
  <si>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</si>
  <si>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</si>
  <si>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</si>
  <si>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</si>
  <si>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</si>
  <si>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</si>
  <si>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</si>
  <si>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</si>
  <si>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</si>
  <si>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</si>
  <si>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</si>
  <si>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</si>
  <si>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</si>
  <si>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</si>
  <si>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</si>
  <si>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</si>
  <si>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</si>
  <si>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</si>
  <si>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</si>
  <si>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</si>
  <si>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</si>
  <si>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</si>
  <si>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</si>
  <si>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</si>
  <si>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</si>
  <si>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</si>
  <si>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</si>
  <si>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</si>
  <si>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</si>
  <si>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</si>
  <si>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</si>
  <si>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</si>
  <si>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</si>
  <si>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</si>
  <si>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</si>
  <si>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</si>
  <si>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</si>
  <si>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</si>
  <si>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</si>
  <si>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</si>
  <si>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</si>
  <si>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</si>
  <si>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</si>
  <si>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</si>
  <si>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</si>
  <si>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</si>
  <si>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</si>
  <si>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</si>
  <si>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</si>
  <si>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</si>
  <si>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</si>
  <si>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</si>
  <si>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</si>
  <si>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</si>
  <si>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</si>
  <si>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</si>
  <si>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</si>
  <si>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</si>
  <si>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</si>
  <si>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</si>
  <si>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</si>
  <si>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</si>
  <si>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</si>
  <si>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</si>
  <si>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</si>
  <si>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</si>
  <si>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</si>
  <si>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</si>
  <si>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</si>
  <si>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</si>
  <si>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</si>
  <si>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</si>
  <si>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</si>
  <si>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</si>
  <si>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</si>
  <si>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</si>
  <si>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</si>
  <si>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</si>
  <si>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</si>
  <si>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</si>
  <si>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</si>
  <si>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</si>
  <si>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</si>
  <si>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</si>
  <si>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</si>
  <si>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</si>
  <si>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</si>
  <si>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</si>
  <si>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</si>
  <si>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</si>
  <si>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</si>
  <si>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</si>
  <si>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</si>
  <si>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</si>
  <si>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</si>
  <si>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</si>
  <si>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</si>
  <si>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</si>
  <si>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</si>
  <si>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</si>
  <si>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</si>
  <si>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</si>
  <si>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</si>
  <si>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</si>
  <si>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</si>
  <si>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</si>
  <si>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</si>
  <si>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</si>
  <si>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</si>
  <si>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</si>
  <si>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</si>
  <si>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</si>
  <si>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</si>
  <si>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</si>
  <si>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</si>
  <si>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</si>
  <si>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</si>
  <si>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</si>
  <si>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</si>
  <si>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</si>
  <si>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</si>
  <si>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</si>
  <si>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</si>
  <si>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</si>
  <si>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</si>
  <si>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</si>
  <si>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</si>
  <si>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</si>
  <si>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</si>
  <si>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</si>
  <si>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</si>
  <si>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</si>
  <si>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</si>
  <si>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</si>
  <si>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</si>
  <si>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</si>
  <si>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</si>
  <si>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</si>
  <si>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</si>
  <si>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</si>
  <si>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</si>
  <si>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</si>
  <si>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</si>
  <si>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</si>
  <si>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</si>
  <si>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</si>
  <si>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</si>
  <si>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</si>
  <si>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</si>
  <si>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</si>
  <si>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</si>
  <si>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</si>
  <si>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</si>
  <si>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</si>
  <si>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</si>
  <si>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</si>
  <si>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</si>
  <si>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</si>
  <si>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</si>
  <si>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</si>
  <si>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</si>
  <si>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</si>
  <si>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</si>
  <si>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</si>
  <si>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</si>
  <si>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</si>
  <si>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</si>
  <si>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</si>
  <si>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</si>
  <si>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</si>
  <si>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</si>
  <si>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</si>
  <si>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</si>
  <si>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</si>
  <si>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</si>
  <si>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</si>
  <si>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</si>
  <si>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</si>
  <si>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</si>
  <si>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</si>
  <si>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</si>
  <si>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</si>
  <si>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</si>
  <si>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</si>
  <si>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</si>
  <si>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</si>
  <si>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</si>
  <si>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</si>
  <si>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</si>
  <si>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</si>
  <si>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</si>
  <si>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</si>
  <si>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</si>
  <si>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</si>
  <si>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</si>
  <si>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</si>
  <si>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</si>
  <si>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</si>
  <si>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</si>
  <si>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</si>
  <si>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</si>
  <si>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</si>
  <si>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</si>
  <si>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</si>
  <si>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</si>
  <si>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</si>
  <si>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</si>
  <si>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</si>
  <si>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</si>
  <si>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</si>
  <si>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</si>
  <si>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</si>
  <si>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</si>
  <si>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</si>
  <si>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</si>
  <si>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</si>
  <si>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</si>
  <si>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</si>
  <si>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</si>
  <si>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</si>
  <si>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</si>
  <si>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</si>
  <si>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</si>
  <si>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</si>
  <si>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</si>
  <si>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</si>
  <si>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</si>
  <si>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</si>
  <si>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</si>
  <si>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</si>
  <si>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</si>
  <si>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</si>
  <si>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</si>
  <si>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</si>
  <si>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</si>
  <si>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</si>
  <si>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</si>
  <si>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</si>
  <si>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</si>
  <si>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</si>
  <si>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</si>
  <si>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</si>
  <si>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</si>
  <si>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</si>
  <si>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</si>
  <si>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</si>
  <si>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</si>
  <si>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</si>
  <si>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</si>
  <si>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</si>
  <si>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</si>
  <si>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</si>
  <si>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</si>
  <si>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</si>
  <si>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</si>
  <si>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</si>
  <si>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</si>
  <si>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</si>
  <si>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</si>
  <si>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</si>
  <si>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</si>
  <si>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</si>
  <si>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</si>
  <si>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</si>
  <si>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</si>
  <si>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</si>
  <si>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</si>
  <si>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</si>
  <si>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</si>
  <si>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</si>
  <si>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</si>
  <si>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</si>
  <si>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</si>
  <si>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</si>
  <si>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</si>
  <si>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</si>
  <si>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</si>
  <si>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</si>
  <si>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</si>
  <si>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</si>
  <si>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</si>
  <si>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</si>
  <si>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</si>
  <si>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</si>
  <si>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</si>
  <si>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</si>
  <si>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</si>
  <si>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</si>
  <si>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</si>
  <si>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</si>
  <si>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</si>
  <si>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</si>
  <si>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</si>
  <si>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</si>
  <si>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</si>
  <si>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</si>
  <si>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</si>
  <si>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</si>
  <si>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</si>
  <si>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</si>
  <si>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</si>
  <si>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</si>
  <si>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</si>
  <si>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</si>
  <si>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</si>
  <si>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</si>
  <si>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</si>
  <si>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</si>
  <si>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</si>
  <si>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</si>
  <si>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</si>
  <si>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</si>
  <si>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</si>
  <si>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</si>
  <si>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</si>
  <si>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</si>
  <si>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</si>
  <si>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</si>
  <si>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</si>
  <si>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</si>
  <si>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</si>
  <si>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</si>
  <si>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</si>
  <si>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</si>
  <si>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</si>
  <si>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</si>
  <si>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</si>
  <si>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</si>
  <si>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</si>
  <si>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</si>
  <si>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</si>
  <si>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</si>
  <si>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</si>
  <si>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</si>
  <si>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</si>
  <si>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</si>
  <si>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</si>
  <si>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</si>
  <si>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</si>
  <si>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</si>
  <si>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</si>
  <si>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</si>
  <si>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</si>
  <si>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</si>
  <si>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</si>
  <si>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</si>
  <si>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</si>
  <si>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</si>
  <si>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</si>
  <si>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</si>
  <si>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</si>
  <si>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</si>
  <si>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</si>
  <si>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</si>
  <si>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</si>
  <si>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</si>
  <si>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</si>
  <si>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</si>
  <si>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</si>
  <si>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</si>
  <si>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</si>
  <si>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</si>
  <si>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</si>
  <si>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</si>
  <si>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</si>
  <si>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</si>
  <si>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</si>
  <si>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</si>
  <si>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</si>
  <si>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</si>
  <si>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</si>
  <si>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</si>
  <si>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</si>
  <si>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</si>
  <si>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</si>
  <si>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</si>
  <si>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</si>
  <si>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</si>
  <si>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</si>
  <si>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</si>
  <si>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</si>
  <si>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</si>
  <si>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</si>
  <si>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</si>
  <si>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</si>
  <si>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</si>
  <si>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</si>
  <si>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</si>
  <si>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</si>
  <si>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</si>
  <si>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</si>
  <si>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</si>
  <si>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</si>
  <si>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</si>
  <si>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</si>
  <si>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</si>
  <si>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</si>
  <si>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</si>
  <si>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</si>
  <si>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</si>
  <si>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</si>
  <si>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</si>
  <si>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</si>
  <si>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</si>
  <si>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</si>
  <si>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</si>
  <si>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</si>
  <si>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</si>
  <si>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</si>
  <si>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</si>
  <si>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</si>
  <si>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</si>
  <si>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</si>
  <si>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</si>
  <si>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</si>
  <si>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</si>
  <si>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</si>
  <si>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</si>
  <si>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</si>
  <si>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</si>
  <si>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</si>
  <si>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</si>
  <si>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</si>
  <si>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</si>
  <si>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</si>
  <si>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</si>
  <si>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</si>
  <si>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</si>
  <si>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</si>
  <si>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</si>
  <si>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</si>
  <si>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</si>
  <si>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</si>
  <si>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</si>
  <si>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</si>
  <si>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</si>
  <si>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</si>
  <si>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</si>
  <si>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</si>
  <si>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</si>
  <si>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</si>
  <si>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</si>
  <si>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</si>
  <si>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</si>
  <si>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</si>
  <si>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</si>
  <si>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</si>
  <si>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</si>
  <si>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</si>
  <si>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</si>
  <si>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</si>
  <si>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</si>
  <si>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</si>
  <si>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</si>
  <si>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</si>
  <si>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</si>
  <si>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</si>
  <si>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</si>
  <si>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</si>
  <si>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</si>
  <si>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</si>
  <si>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</si>
  <si>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</si>
  <si>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</si>
  <si>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</si>
  <si>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</si>
  <si>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</si>
  <si>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</si>
  <si>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</si>
  <si>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</si>
  <si>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</si>
  <si>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</si>
  <si>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</si>
  <si>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</si>
  <si>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</si>
  <si>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</si>
  <si>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</si>
  <si>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</si>
  <si>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</si>
  <si>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</si>
  <si>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</si>
  <si>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</si>
  <si>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</si>
  <si>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</si>
  <si>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</si>
  <si>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</si>
  <si>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</si>
  <si>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</si>
  <si>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</si>
  <si>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</si>
  <si>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</si>
  <si>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</si>
  <si>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</si>
  <si>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</si>
  <si>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</si>
  <si>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</si>
  <si>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</si>
  <si>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</si>
  <si>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</si>
  <si>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</si>
  <si>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</si>
  <si>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</si>
  <si>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</si>
  <si>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</si>
  <si>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</si>
  <si>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</si>
  <si>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</si>
  <si>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</si>
  <si>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</si>
  <si>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</si>
  <si>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</si>
  <si>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</si>
  <si>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</si>
  <si>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</si>
  <si>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</si>
  <si>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</si>
  <si>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</si>
  <si>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</si>
  <si>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</si>
  <si>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</si>
  <si>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</si>
  <si>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</si>
  <si>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</si>
  <si>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</si>
  <si>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</si>
  <si>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</si>
  <si>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</si>
  <si>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</si>
  <si>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</si>
  <si>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</si>
  <si>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</si>
  <si>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</si>
  <si>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</si>
  <si>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</si>
  <si>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</si>
  <si>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</si>
  <si>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</si>
  <si>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</si>
  <si>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</si>
  <si>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</si>
  <si>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</si>
  <si>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</si>
  <si>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</si>
  <si>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</si>
  <si>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</si>
  <si>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</si>
  <si>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</si>
  <si>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</si>
  <si>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</si>
  <si>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</si>
  <si>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</si>
  <si>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</si>
  <si>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</si>
  <si>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</si>
  <si>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</si>
  <si>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</si>
  <si>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</si>
  <si>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</si>
  <si>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</si>
  <si>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</si>
  <si>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</si>
  <si>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</si>
  <si>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</si>
  <si>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</si>
  <si>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</si>
  <si>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</si>
  <si>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</si>
  <si>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</si>
  <si>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</si>
  <si>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</si>
  <si>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</si>
  <si>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</si>
  <si>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</si>
  <si>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</si>
  <si>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</si>
  <si>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</si>
  <si>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</si>
  <si>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</si>
  <si>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</si>
  <si>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</si>
  <si>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</si>
  <si>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</si>
  <si>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</si>
  <si>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</si>
  <si>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</si>
  <si>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</si>
  <si>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</si>
  <si>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</si>
  <si>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</si>
  <si>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</si>
  <si>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</si>
  <si>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</si>
  <si>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</si>
  <si>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</si>
  <si>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</si>
  <si>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</si>
  <si>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</si>
  <si>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</si>
  <si>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</si>
  <si>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</si>
  <si>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</si>
  <si>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</si>
  <si>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</si>
  <si>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</si>
  <si>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</si>
  <si>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</si>
  <si>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</si>
  <si>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</si>
  <si>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</si>
  <si>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</si>
  <si>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</si>
  <si>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</si>
  <si>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</si>
  <si>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</si>
  <si>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</si>
  <si>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</si>
  <si>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</si>
  <si>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</si>
  <si>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</si>
  <si>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</si>
  <si>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</si>
  <si>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</si>
  <si>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</si>
  <si>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</si>
  <si>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</si>
  <si>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</si>
  <si>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</si>
  <si>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</si>
  <si>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</si>
  <si>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</si>
  <si>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</si>
  <si>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</si>
  <si>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</si>
  <si>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</si>
  <si>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</si>
  <si>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</si>
  <si>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</si>
  <si>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</si>
  <si>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</si>
  <si>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</si>
  <si>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</si>
  <si>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</si>
  <si>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</si>
  <si>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</si>
  <si>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</si>
  <si>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</si>
  <si>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</si>
  <si>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</si>
  <si>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</si>
  <si>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</si>
  <si>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</si>
  <si>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</si>
  <si>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</si>
  <si>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</si>
  <si>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</si>
  <si>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</si>
  <si>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</si>
  <si>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</si>
  <si>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</si>
  <si>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</si>
  <si>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</si>
  <si>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</si>
  <si>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</si>
  <si>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</si>
  <si>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</si>
  <si>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</si>
  <si>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</si>
  <si>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</si>
  <si>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</si>
  <si>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</si>
  <si>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</si>
  <si>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</si>
  <si>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</si>
  <si>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</si>
  <si>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</si>
  <si>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</si>
  <si>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</si>
  <si>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</si>
  <si>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</si>
  <si>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</si>
  <si>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</si>
  <si>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</si>
  <si>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</si>
  <si>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</si>
  <si>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</si>
  <si>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</si>
  <si>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</si>
  <si>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</si>
  <si>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</si>
  <si>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</si>
  <si>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</si>
  <si>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</si>
  <si>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</si>
  <si>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</si>
  <si>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</si>
  <si>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</si>
  <si>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</si>
  <si>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</si>
  <si>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</si>
  <si>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</si>
  <si>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</si>
  <si>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</si>
  <si>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</si>
  <si>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</si>
  <si>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</si>
  <si>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</si>
  <si>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</si>
  <si>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</si>
  <si>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</si>
  <si>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</si>
  <si>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</si>
  <si>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</si>
  <si>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</si>
  <si>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</si>
  <si>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</si>
  <si>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</si>
  <si>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</si>
  <si>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</si>
  <si>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</si>
  <si>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</si>
  <si>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</si>
  <si>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</si>
  <si>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</si>
  <si>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</si>
  <si>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</si>
  <si>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</si>
  <si>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</si>
  <si>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</si>
  <si>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</si>
  <si>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</si>
  <si>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</si>
  <si>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</si>
  <si>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</si>
  <si>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</si>
  <si>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</si>
  <si>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</si>
  <si>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</si>
  <si>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</si>
  <si>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</si>
  <si>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</si>
  <si>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</si>
  <si>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</si>
  <si>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</si>
  <si>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</si>
  <si>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</si>
  <si>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</si>
  <si>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</si>
  <si>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</si>
  <si>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</si>
  <si>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</si>
  <si>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</si>
  <si>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</si>
  <si>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</si>
  <si>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</si>
  <si>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</si>
  <si>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</si>
  <si>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</si>
  <si>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</si>
  <si>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</si>
  <si>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</si>
  <si>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</si>
  <si>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</si>
  <si>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</si>
  <si>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</si>
  <si>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</si>
  <si>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</si>
  <si>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</si>
  <si>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</si>
  <si>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</si>
  <si>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</si>
  <si>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</si>
  <si>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</si>
  <si>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</si>
  <si>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</si>
  <si>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</si>
  <si>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</si>
  <si>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</si>
  <si>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</si>
  <si>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</si>
  <si>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</si>
  <si>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</si>
  <si>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</si>
  <si>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</si>
  <si>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</si>
  <si>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</si>
  <si>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</si>
  <si>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</si>
  <si>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</si>
  <si>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</si>
  <si>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</si>
  <si>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</si>
  <si>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</si>
  <si>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</si>
  <si>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</si>
  <si>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</si>
  <si>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</si>
  <si>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</si>
  <si>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</si>
  <si>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</si>
  <si>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</si>
  <si>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</si>
  <si>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</si>
  <si>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</si>
  <si>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</si>
  <si>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</si>
  <si>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</si>
  <si>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</si>
  <si>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</si>
  <si>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</si>
  <si>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</si>
  <si>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</si>
  <si>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</si>
  <si>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</si>
  <si>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</si>
  <si>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</si>
  <si>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</si>
  <si>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</si>
  <si>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</si>
  <si>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</si>
  <si>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</si>
  <si>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</si>
  <si>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</si>
  <si>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</si>
  <si>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</si>
  <si>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</si>
  <si>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</si>
  <si>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</si>
  <si>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</si>
  <si>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</si>
  <si>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</si>
  <si>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</si>
  <si>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</si>
  <si>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</si>
  <si>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</si>
  <si>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</si>
  <si>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</si>
  <si>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</si>
  <si>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</si>
  <si>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</si>
  <si>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</si>
  <si>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</si>
  <si>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</si>
  <si>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</si>
  <si>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</si>
  <si>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</si>
  <si>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</si>
  <si>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</si>
  <si>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</si>
  <si>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</si>
  <si>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</si>
  <si>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</si>
  <si>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</si>
  <si>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</si>
  <si>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</si>
  <si>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</si>
  <si>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</si>
  <si>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</si>
  <si>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</si>
  <si>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</si>
  <si>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</si>
  <si>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</si>
  <si>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</si>
  <si>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</si>
  <si>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</si>
  <si>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</si>
  <si>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</si>
  <si>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</si>
  <si>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</si>
  <si>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</si>
  <si>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</si>
  <si>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</si>
  <si>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</si>
  <si>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</si>
  <si>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</si>
  <si>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</si>
  <si>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</si>
  <si>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</si>
  <si>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</si>
  <si>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</si>
  <si>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</si>
  <si>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</si>
  <si>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</si>
  <si>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</si>
  <si>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</si>
  <si>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</si>
  <si>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</si>
  <si>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</si>
  <si>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</si>
  <si>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</si>
  <si>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</si>
  <si>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</si>
  <si>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</si>
  <si>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</si>
  <si>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</si>
  <si>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</si>
  <si>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</si>
  <si>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</si>
  <si>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</si>
  <si>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</si>
  <si>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</si>
  <si>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</si>
  <si>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</si>
  <si>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</si>
  <si>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</si>
  <si>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</si>
  <si>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</si>
  <si>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</si>
  <si>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</si>
  <si>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</si>
  <si>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</si>
  <si>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</si>
  <si>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</si>
  <si>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</si>
  <si>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</si>
  <si>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</si>
  <si>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</si>
  <si>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</si>
  <si>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</si>
  <si>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</si>
  <si>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</si>
  <si>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</si>
  <si>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</si>
  <si>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</si>
  <si>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</si>
  <si>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</si>
  <si>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</si>
  <si>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</si>
  <si>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</si>
  <si>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</si>
  <si>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</si>
  <si>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</si>
  <si>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</si>
  <si>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</si>
  <si>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</si>
  <si>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</si>
  <si>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</si>
  <si>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</si>
  <si>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</si>
  <si>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</si>
  <si>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</si>
  <si>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</si>
  <si>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</si>
  <si>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</si>
  <si>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</si>
  <si>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</si>
  <si>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</si>
  <si>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</si>
  <si>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</si>
  <si>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</si>
  <si>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</si>
  <si>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</si>
  <si>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</si>
  <si>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</si>
  <si>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</si>
  <si>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</si>
  <si>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</si>
  <si>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</si>
  <si>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</si>
  <si>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</si>
  <si>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</si>
  <si>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</si>
  <si>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</si>
  <si>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</si>
  <si>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</si>
  <si>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</si>
  <si>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</si>
  <si>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</si>
  <si>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</si>
  <si>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</si>
  <si>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</si>
  <si>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</si>
  <si>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</si>
  <si>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</si>
  <si>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</si>
  <si>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</si>
  <si>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</si>
  <si>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</si>
  <si>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</si>
  <si>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</si>
  <si>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</si>
  <si>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</si>
  <si>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</si>
  <si>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</si>
  <si>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</si>
  <si>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</si>
  <si>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</si>
  <si>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</si>
  <si>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</si>
  <si>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</si>
  <si>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</si>
  <si>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</si>
  <si>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</si>
  <si>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</si>
  <si>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</si>
  <si>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</si>
  <si>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</si>
  <si>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</si>
  <si>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</si>
  <si>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</si>
  <si>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</si>
  <si>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</si>
  <si>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</si>
  <si>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</si>
  <si>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</si>
  <si>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</si>
  <si>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</si>
  <si>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</si>
  <si>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</si>
  <si>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</si>
  <si>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</si>
  <si>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</si>
  <si>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</si>
  <si>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</si>
  <si>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</si>
  <si>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</si>
  <si>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</si>
  <si>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</si>
  <si>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</si>
  <si>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</si>
  <si>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</si>
  <si>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</si>
  <si>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</si>
  <si>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</si>
  <si>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</si>
  <si>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</si>
  <si>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</si>
  <si>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</si>
  <si>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</si>
  <si>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</si>
  <si>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</si>
  <si>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</si>
  <si>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</si>
  <si>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</si>
  <si>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</si>
  <si>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</si>
  <si>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</si>
  <si>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</si>
  <si>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</si>
  <si>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</si>
  <si>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</si>
  <si>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</si>
  <si>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</si>
  <si>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</si>
  <si>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</si>
  <si>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</si>
  <si>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</si>
  <si>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</si>
  <si>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</si>
  <si>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</si>
  <si>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</si>
  <si>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</si>
  <si>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</si>
  <si>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</si>
  <si>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</si>
  <si>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</si>
  <si>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</si>
  <si>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</si>
  <si>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</si>
  <si>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</si>
  <si>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</si>
  <si>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</si>
  <si>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</si>
  <si>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</si>
  <si>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</si>
  <si>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</si>
  <si>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</si>
  <si>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</si>
  <si>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</si>
  <si>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</si>
  <si>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</si>
  <si>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</si>
  <si>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</si>
  <si>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</si>
  <si>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</si>
  <si>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</si>
  <si>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</si>
  <si>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</si>
  <si>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</si>
  <si>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</si>
  <si>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</si>
  <si>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</si>
  <si>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</si>
  <si>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</si>
  <si>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</si>
  <si>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</si>
  <si>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</si>
  <si>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</si>
  <si>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</si>
  <si>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</si>
  <si>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</si>
  <si>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</si>
  <si>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</si>
  <si>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</si>
  <si>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</si>
  <si>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</si>
  <si>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</si>
  <si>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</si>
  <si>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</si>
  <si>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</si>
  <si>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</si>
  <si>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</si>
  <si>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</si>
  <si>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</si>
  <si>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</si>
  <si>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</si>
  <si>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</si>
  <si>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</si>
  <si>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</si>
  <si>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</si>
  <si>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</si>
  <si>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</si>
  <si>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</si>
  <si>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</si>
  <si>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</si>
  <si>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</si>
  <si>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</si>
  <si>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</si>
  <si>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</si>
  <si>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</si>
  <si>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</si>
  <si>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</si>
  <si>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</si>
  <si>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</si>
  <si>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</si>
  <si>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</si>
  <si>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</si>
  <si>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</si>
  <si>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</si>
  <si>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</si>
  <si>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</si>
  <si>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</si>
  <si>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</si>
  <si>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</si>
  <si>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</si>
  <si>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</si>
  <si>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</si>
  <si>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</si>
  <si>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</si>
  <si>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</si>
  <si>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</si>
  <si>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</si>
  <si>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</si>
  <si>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</si>
  <si>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</si>
  <si>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</si>
  <si>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</si>
  <si>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</si>
  <si>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</si>
  <si>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</si>
  <si>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</si>
  <si>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</si>
  <si>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</si>
  <si>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</si>
  <si>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</si>
  <si>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</si>
  <si>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</si>
  <si>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</si>
  <si>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</si>
  <si>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</si>
  <si>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</si>
  <si>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</si>
  <si>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</si>
  <si>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</si>
  <si>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</si>
  <si>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</si>
  <si>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</si>
  <si>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</si>
  <si>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</si>
  <si>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</si>
  <si>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</si>
  <si>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</si>
  <si>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</si>
  <si>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</si>
  <si>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</si>
  <si>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</si>
  <si>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</si>
  <si>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</si>
  <si>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</si>
  <si>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</si>
  <si>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</si>
  <si>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</si>
  <si>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</si>
  <si>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</si>
  <si>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</si>
  <si>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</si>
  <si>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</si>
  <si>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</si>
  <si>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</si>
  <si>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</si>
  <si>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</si>
  <si>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</si>
  <si>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</si>
  <si>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</si>
  <si>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</si>
  <si>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</si>
  <si>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</si>
  <si>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</si>
  <si>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</si>
  <si>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</si>
  <si>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</si>
  <si>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</si>
  <si>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</si>
  <si>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</si>
  <si>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</si>
  <si>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</si>
  <si>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</si>
  <si>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</si>
  <si>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</si>
  <si>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</si>
  <si>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</si>
  <si>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</si>
  <si>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</si>
  <si>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</si>
  <si>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</si>
  <si>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</si>
  <si>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</si>
  <si>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</si>
  <si>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</si>
  <si>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</si>
  <si>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</si>
  <si>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</si>
  <si>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</si>
  <si>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</si>
  <si>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</si>
  <si>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</si>
  <si>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</si>
  <si>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</si>
  <si>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</si>
  <si>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</si>
  <si>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</si>
  <si>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</si>
  <si>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</si>
  <si>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</si>
  <si>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</si>
  <si>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</si>
  <si>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</si>
  <si>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</si>
  <si>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</si>
  <si>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</si>
  <si>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</si>
  <si>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</si>
  <si>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</si>
  <si>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</si>
  <si>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</si>
  <si>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</si>
  <si>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</si>
  <si>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</si>
  <si>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</si>
  <si>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</si>
  <si>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</si>
  <si>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</si>
  <si>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</si>
  <si>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</si>
  <si>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</si>
  <si>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</si>
  <si>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</si>
  <si>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</si>
  <si>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</si>
  <si>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</si>
  <si>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</si>
  <si>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</si>
  <si>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</si>
  <si>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</si>
  <si>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</si>
  <si>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</si>
  <si>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</si>
  <si>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</si>
  <si>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</si>
  <si>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</si>
  <si>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</si>
  <si>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</si>
  <si>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</si>
  <si>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</si>
  <si>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</si>
  <si>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</si>
  <si>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</si>
  <si>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</si>
  <si>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</si>
  <si>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</si>
  <si>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</si>
  <si>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</si>
  <si>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</si>
  <si>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</si>
  <si>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</si>
  <si>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</si>
  <si>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</si>
  <si>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</si>
  <si>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</si>
  <si>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</si>
  <si>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</si>
  <si>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</si>
  <si>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</si>
  <si>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</si>
  <si>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</si>
  <si>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</si>
  <si>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</si>
  <si>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</si>
  <si>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</si>
  <si>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</si>
  <si>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</si>
  <si>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</si>
  <si>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</si>
  <si>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</si>
  <si>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</si>
  <si>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</si>
  <si>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</si>
  <si>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</si>
  <si>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</si>
  <si>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</si>
  <si>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</si>
  <si>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</si>
  <si>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</si>
  <si>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</si>
  <si>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</si>
  <si>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</si>
  <si>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</si>
  <si>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</si>
  <si>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</si>
  <si>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</si>
  <si>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</si>
  <si>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</si>
  <si>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</si>
  <si>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</si>
  <si>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</si>
  <si>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</si>
  <si>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</si>
  <si>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</si>
  <si>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</si>
  <si>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</si>
  <si>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</si>
  <si>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</si>
  <si>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</si>
  <si>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</si>
  <si>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</si>
  <si>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</si>
  <si>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</si>
  <si>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</si>
  <si>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</si>
  <si>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</si>
  <si>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</si>
  <si>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</si>
  <si>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</si>
  <si>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</si>
  <si>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</si>
  <si>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</si>
  <si>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</si>
  <si>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</si>
  <si>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</si>
  <si>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</si>
  <si>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</si>
  <si>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</si>
  <si>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</si>
  <si>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</si>
  <si>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</si>
  <si>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</si>
  <si>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</si>
  <si>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</si>
  <si>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</si>
  <si>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</si>
  <si>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</si>
  <si>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</si>
  <si>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</si>
  <si>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</si>
  <si>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</si>
  <si>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</si>
  <si>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</si>
  <si>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</si>
  <si>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</si>
  <si>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</si>
  <si>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</si>
  <si>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</si>
  <si>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</si>
  <si>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</si>
  <si>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</si>
  <si>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</si>
  <si>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</si>
  <si>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</si>
  <si>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</si>
  <si>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</si>
  <si>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</si>
  <si>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</si>
  <si>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</si>
  <si>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</si>
  <si>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</si>
  <si>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</si>
  <si>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</si>
  <si>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</si>
  <si>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</si>
  <si>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</si>
  <si>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</si>
  <si>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</si>
  <si>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</si>
  <si>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</si>
  <si>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</si>
  <si>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</si>
  <si>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</si>
  <si>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</si>
  <si>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</si>
  <si>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</si>
  <si>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</si>
  <si>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</si>
  <si>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</si>
  <si>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</si>
  <si>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</si>
  <si>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</si>
  <si>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</si>
  <si>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</si>
  <si>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</si>
  <si>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</si>
  <si>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</si>
  <si>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</si>
  <si>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</si>
  <si>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</si>
  <si>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</si>
  <si>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</si>
  <si>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</si>
  <si>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</si>
  <si>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</si>
  <si>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</si>
  <si>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</si>
  <si>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</si>
  <si>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</si>
  <si>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</si>
  <si>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</si>
  <si>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</si>
  <si>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</si>
  <si>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</si>
  <si>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</si>
  <si>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</si>
  <si>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</si>
  <si>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</si>
  <si>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</si>
  <si>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</si>
  <si>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</si>
  <si>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</si>
  <si>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</si>
  <si>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</si>
  <si>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</si>
  <si>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</si>
  <si>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</si>
  <si>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</si>
  <si>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</si>
  <si>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</si>
  <si>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</si>
  <si>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</si>
  <si>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</si>
  <si>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</si>
  <si>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</si>
  <si>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</si>
  <si>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</si>
  <si>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</si>
  <si>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</si>
  <si>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</si>
  <si>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</si>
  <si>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</si>
  <si>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</si>
  <si>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</si>
  <si>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</si>
  <si>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</si>
  <si>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</si>
  <si>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</si>
  <si>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</si>
  <si>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</si>
  <si>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</si>
  <si>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</si>
  <si>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</si>
  <si>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</si>
  <si>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</si>
  <si>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</si>
  <si>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</si>
  <si>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</si>
  <si>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</si>
  <si>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</si>
  <si>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</si>
  <si>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</si>
  <si>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</si>
  <si>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</si>
  <si>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</si>
  <si>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</si>
  <si>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</si>
  <si>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</si>
  <si>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</si>
  <si>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</si>
  <si>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</si>
  <si>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</si>
  <si>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</si>
  <si>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</si>
  <si>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</si>
  <si>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</si>
  <si>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</si>
  <si>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</si>
  <si>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</si>
  <si>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</si>
  <si>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</si>
  <si>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</si>
  <si>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</si>
  <si>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</si>
  <si>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</si>
  <si>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</si>
  <si>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</si>
  <si>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</si>
  <si>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</si>
  <si>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</si>
  <si>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</si>
  <si>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</si>
  <si>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</si>
  <si>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</si>
  <si>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</si>
  <si>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</si>
  <si>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</si>
  <si>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</si>
  <si>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</si>
  <si>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</si>
  <si>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</si>
  <si>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</si>
  <si>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</si>
  <si>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</si>
  <si>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</si>
  <si>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</si>
  <si>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</si>
  <si>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</si>
  <si>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</si>
  <si>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</si>
  <si>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</si>
  <si>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</si>
  <si>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</si>
  <si>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</si>
  <si>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</si>
  <si>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</si>
  <si>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</si>
  <si>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</si>
  <si>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</si>
  <si>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</si>
  <si>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</si>
  <si>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</si>
  <si>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</si>
  <si>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</si>
  <si>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</si>
  <si>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</si>
  <si>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</si>
  <si>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</si>
  <si>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</si>
  <si>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</si>
  <si>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</si>
  <si>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</si>
  <si>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</si>
  <si>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</si>
  <si>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</si>
  <si>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</si>
  <si>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</si>
  <si>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</si>
  <si>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</si>
  <si>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</si>
  <si>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</si>
  <si>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</si>
  <si>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</si>
  <si>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</si>
  <si>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</si>
  <si>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</si>
  <si>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</si>
  <si>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</si>
  <si>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</si>
  <si>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</si>
  <si>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</si>
  <si>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</si>
  <si>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</si>
  <si>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</si>
  <si>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</si>
  <si>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</si>
  <si>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</si>
  <si>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</si>
  <si>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</si>
  <si>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</si>
  <si>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</si>
  <si>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</si>
  <si>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</si>
  <si>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</si>
  <si>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</si>
  <si>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</si>
  <si>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</si>
  <si>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</si>
  <si>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</si>
  <si>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</si>
  <si>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</si>
  <si>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</si>
  <si>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</si>
  <si>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</si>
  <si>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</si>
  <si>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</si>
  <si>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</si>
  <si>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</si>
  <si>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</si>
  <si>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</si>
  <si>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</si>
  <si>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</si>
  <si>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</si>
  <si>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</si>
  <si>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</si>
  <si>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</si>
  <si>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</si>
  <si>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</si>
  <si>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</si>
  <si>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</si>
  <si>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</si>
  <si>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</si>
  <si>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</si>
  <si>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</si>
  <si>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</si>
  <si>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</si>
  <si>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</si>
  <si>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</si>
  <si>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</si>
  <si>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</si>
  <si>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</si>
  <si>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</si>
  <si>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</si>
  <si>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</si>
  <si>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</si>
  <si>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</si>
  <si>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</si>
  <si>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</si>
  <si>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</si>
  <si>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</si>
  <si>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</si>
  <si>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</si>
  <si>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</si>
  <si>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</si>
  <si>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</si>
  <si>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</si>
  <si>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</si>
  <si>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</si>
  <si>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</si>
  <si>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</si>
  <si>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</si>
  <si>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</si>
  <si>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</si>
  <si>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</si>
  <si>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</si>
  <si>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</si>
  <si>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</si>
  <si>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</si>
  <si>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</si>
  <si>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</si>
  <si>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</si>
  <si>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</si>
  <si>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</si>
  <si>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</si>
  <si>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</si>
  <si>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</si>
  <si>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</si>
  <si>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</si>
  <si>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</si>
  <si>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</si>
  <si>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</si>
  <si>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</si>
  <si>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</si>
  <si>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</si>
  <si>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</si>
  <si>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</si>
  <si>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</si>
  <si>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</si>
  <si>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</si>
  <si>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</si>
  <si>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</si>
  <si>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</si>
  <si>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</si>
  <si>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</si>
  <si>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</si>
  <si>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</si>
  <si>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</si>
  <si>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</si>
  <si>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</si>
  <si>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</si>
  <si>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</si>
  <si>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</si>
  <si>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</si>
  <si>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</si>
  <si>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</si>
  <si>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</si>
  <si>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</si>
  <si>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</si>
  <si>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</si>
  <si>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</si>
  <si>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</si>
  <si>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</si>
  <si>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</si>
  <si>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</si>
  <si>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</si>
  <si>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</si>
  <si>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</si>
  <si>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</si>
  <si>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</si>
  <si>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</si>
  <si>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</si>
  <si>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</si>
  <si>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</si>
  <si>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</si>
  <si>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</si>
  <si>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</si>
  <si>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</si>
  <si>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</si>
  <si>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</si>
  <si>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</si>
  <si>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</si>
  <si>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</si>
  <si>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</si>
  <si>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</si>
  <si>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</si>
  <si>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</si>
  <si>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</si>
  <si>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</si>
  <si>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</si>
  <si>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</si>
  <si>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</si>
  <si>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</si>
  <si>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</si>
  <si>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</si>
  <si>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</si>
  <si>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</si>
  <si>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</si>
  <si>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</si>
  <si>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</si>
  <si>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</si>
  <si>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</si>
  <si>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</si>
  <si>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</si>
  <si>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</si>
  <si>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</si>
  <si>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</si>
  <si>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</si>
  <si>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</si>
  <si>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</si>
  <si>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</si>
  <si>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</si>
  <si>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</si>
  <si>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</si>
  <si>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</si>
  <si>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</si>
  <si>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</si>
  <si>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</si>
  <si>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</si>
  <si>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</si>
  <si>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</si>
  <si>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</si>
  <si>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</si>
  <si>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</si>
  <si>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</si>
  <si>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</si>
  <si>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</si>
  <si>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</si>
  <si>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</si>
  <si>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</si>
  <si>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</si>
  <si>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</si>
  <si>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</si>
  <si>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</si>
  <si>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</si>
  <si>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</si>
  <si>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</si>
  <si>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</si>
  <si>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</si>
  <si>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</si>
  <si>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</si>
  <si>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</si>
  <si>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</si>
  <si>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</si>
  <si>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</si>
  <si>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</si>
  <si>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</si>
  <si>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</si>
  <si>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</si>
  <si>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</si>
  <si>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</si>
  <si>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</si>
  <si>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</si>
  <si>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</si>
  <si>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</si>
  <si>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</si>
  <si>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</si>
  <si>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</si>
  <si>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</si>
  <si>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</si>
  <si>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</si>
  <si>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</si>
  <si>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</si>
  <si>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</si>
  <si>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</si>
  <si>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</si>
  <si>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</si>
  <si>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</si>
  <si>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</si>
  <si>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</si>
  <si>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</si>
  <si>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</si>
  <si>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</si>
  <si>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</si>
  <si>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</si>
  <si>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</si>
  <si>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</si>
  <si>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</si>
  <si>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</si>
  <si>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</si>
  <si>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</si>
  <si>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</si>
  <si>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</si>
  <si>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</si>
  <si>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</si>
  <si>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</si>
  <si>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</si>
  <si>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</si>
  <si>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</si>
  <si>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</si>
  <si>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</si>
  <si>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</si>
  <si>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</si>
  <si>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</si>
  <si>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</si>
  <si>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</si>
  <si>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</si>
  <si>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</si>
  <si>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</si>
  <si>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</si>
  <si>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</si>
  <si>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</si>
  <si>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</si>
  <si>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</si>
  <si>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</si>
  <si>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</si>
  <si>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</si>
  <si>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</si>
  <si>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</si>
  <si>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</si>
  <si>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</si>
  <si>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</si>
  <si>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</si>
  <si>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</si>
  <si>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</si>
  <si>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</si>
  <si>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</si>
  <si>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</si>
  <si>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</si>
  <si>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</si>
  <si>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</si>
  <si>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</si>
  <si>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</si>
  <si>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</si>
  <si>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</si>
  <si>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</si>
  <si>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</si>
  <si>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</si>
  <si>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</si>
  <si>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</si>
  <si>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</si>
  <si>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</si>
  <si>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</si>
  <si>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</si>
  <si>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</si>
  <si>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</si>
  <si>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</si>
  <si>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</si>
  <si>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</si>
  <si>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</si>
  <si>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</si>
  <si>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</si>
  <si>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</si>
  <si>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</si>
  <si>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</si>
  <si>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</si>
  <si>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</si>
  <si>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</si>
  <si>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</si>
  <si>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</si>
  <si>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</si>
  <si>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</si>
  <si>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</si>
  <si>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</si>
  <si>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</si>
  <si>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</si>
  <si>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</si>
  <si>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</si>
  <si>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</si>
  <si>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</si>
  <si>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</si>
  <si>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</si>
  <si>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</si>
  <si>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</si>
  <si>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</si>
  <si>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</si>
  <si>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</si>
  <si>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</si>
  <si>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</si>
  <si>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</si>
  <si>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</si>
  <si>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</si>
  <si>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</si>
  <si>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</si>
  <si>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</si>
  <si>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</si>
  <si>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</si>
  <si>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</si>
  <si>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</si>
  <si>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</si>
  <si>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</si>
  <si>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</si>
  <si>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</si>
  <si>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</si>
  <si>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</si>
  <si>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</si>
  <si>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</si>
  <si>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</si>
  <si>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</si>
  <si>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</si>
  <si>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</si>
  <si>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</si>
  <si>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</si>
  <si>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</si>
  <si>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</si>
  <si>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</si>
  <si>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</si>
  <si>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</si>
  <si>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</si>
  <si>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</si>
  <si>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</si>
  <si>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</si>
  <si>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</si>
  <si>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</si>
  <si>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</si>
  <si>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</si>
  <si>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</si>
  <si>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</si>
  <si>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</si>
  <si>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</si>
  <si>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</si>
  <si>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</si>
  <si>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</si>
  <si>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</si>
  <si>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</si>
  <si>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</si>
  <si>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</si>
  <si>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</si>
  <si>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</si>
  <si>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</si>
  <si>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</si>
  <si>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</si>
  <si>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</si>
  <si>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</si>
  <si>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</si>
  <si>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</si>
  <si>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</si>
  <si>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</si>
  <si>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</si>
  <si>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</si>
  <si>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</si>
  <si>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</si>
  <si>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</si>
  <si>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</si>
  <si>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</si>
  <si>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</si>
  <si>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</si>
  <si>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</si>
  <si>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</si>
  <si>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</si>
  <si>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</si>
  <si>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</si>
  <si>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</si>
  <si>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</si>
  <si>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</si>
  <si>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</si>
  <si>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</si>
  <si>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</si>
  <si>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</si>
  <si>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</si>
  <si>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</si>
  <si>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</si>
  <si>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</si>
  <si>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</si>
  <si>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</si>
  <si>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</si>
  <si>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</si>
  <si>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</si>
  <si>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</si>
  <si>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</si>
  <si>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</si>
  <si>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</si>
  <si>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</si>
  <si>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</si>
  <si>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</si>
  <si>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</si>
  <si>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</si>
  <si>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</si>
  <si>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</si>
  <si>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</si>
  <si>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</si>
  <si>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</si>
  <si>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</si>
  <si>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</si>
  <si>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</si>
  <si>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</si>
  <si>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</si>
  <si>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</si>
  <si>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</si>
  <si>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</si>
  <si>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</si>
  <si>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</si>
  <si>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</si>
  <si>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</si>
  <si>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</si>
  <si>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</si>
  <si>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</si>
  <si>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</si>
  <si>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</si>
  <si>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</si>
  <si>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</si>
  <si>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</si>
  <si>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</si>
  <si>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</si>
  <si>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</si>
  <si>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</si>
  <si>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</si>
  <si>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</si>
  <si>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</si>
  <si>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</si>
  <si>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</si>
  <si>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</si>
  <si>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</si>
  <si>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</si>
  <si>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</si>
  <si>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</si>
  <si>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</si>
  <si>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</si>
  <si>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</si>
  <si>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</si>
  <si>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</si>
  <si>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</si>
  <si>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</si>
  <si>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</si>
  <si>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</si>
  <si>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</si>
  <si>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</si>
  <si>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</si>
  <si>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</si>
  <si>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</si>
  <si>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</si>
  <si>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</si>
  <si>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</si>
  <si>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</si>
  <si>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</si>
  <si>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</si>
  <si>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</si>
  <si>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</si>
  <si>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</si>
  <si>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</si>
  <si>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</si>
  <si>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</si>
  <si>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</si>
  <si>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</si>
  <si>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</si>
  <si>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</si>
  <si>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</si>
  <si>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</si>
  <si>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</si>
  <si>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</si>
  <si>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</si>
  <si>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</si>
  <si>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</si>
  <si>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</si>
  <si>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</si>
  <si>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</si>
  <si>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</si>
  <si>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</si>
  <si>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</si>
  <si>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</si>
  <si>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</si>
  <si>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</si>
  <si>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</si>
  <si>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</si>
  <si>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</si>
  <si>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</si>
  <si>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</si>
  <si>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</si>
  <si>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</si>
  <si>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</si>
  <si>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</si>
  <si>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</si>
  <si>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</si>
  <si>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</si>
  <si>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</si>
  <si>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</si>
  <si>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</si>
  <si>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</si>
  <si>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</si>
  <si>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</si>
  <si>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</si>
  <si>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</si>
  <si>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</si>
  <si>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</si>
  <si>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</si>
  <si>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</si>
  <si>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</si>
  <si>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</si>
  <si>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</si>
  <si>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</si>
  <si>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</si>
  <si>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</si>
  <si>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</si>
  <si>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</si>
  <si>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</si>
  <si>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</si>
  <si>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</si>
  <si>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</si>
  <si>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</si>
  <si>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</si>
  <si>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</si>
  <si>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</si>
  <si>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</si>
  <si>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</si>
  <si>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</si>
  <si>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</si>
  <si>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</si>
  <si>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</si>
  <si>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</si>
  <si>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</si>
  <si>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</si>
  <si>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</si>
  <si>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</si>
  <si>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</si>
  <si>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</si>
  <si>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</si>
  <si>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</si>
  <si>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</si>
  <si>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</si>
  <si>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</si>
  <si>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</si>
  <si>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</si>
  <si>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</si>
  <si>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</si>
  <si>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</si>
  <si>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</si>
  <si>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</si>
  <si>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</si>
  <si>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</si>
  <si>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</si>
  <si>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</si>
  <si>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</si>
  <si>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</si>
  <si>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</si>
  <si>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</si>
  <si>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</si>
  <si>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</si>
  <si>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</si>
  <si>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</si>
  <si>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</si>
  <si>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</si>
  <si>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</si>
  <si>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</si>
  <si>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</si>
  <si>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</si>
  <si>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</si>
  <si>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</si>
  <si>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</si>
  <si>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</si>
  <si>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</si>
  <si>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</si>
  <si>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</si>
  <si>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</si>
  <si>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</si>
  <si>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</si>
  <si>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</si>
  <si>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</si>
  <si>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</si>
  <si>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</si>
  <si>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</si>
  <si>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</si>
  <si>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</si>
  <si>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</si>
  <si>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</si>
  <si>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</si>
  <si>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</si>
  <si>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</si>
  <si>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</si>
  <si>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</si>
  <si>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</si>
  <si>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</si>
  <si>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</si>
  <si>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</si>
  <si>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</si>
  <si>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</si>
  <si>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</si>
  <si>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</si>
  <si>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</si>
  <si>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</si>
  <si>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</si>
  <si>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</si>
  <si>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</si>
  <si>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</si>
  <si>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</si>
  <si>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</si>
  <si>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</si>
  <si>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</si>
  <si>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</si>
  <si>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</si>
  <si>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</si>
  <si>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</si>
  <si>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</si>
  <si>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</si>
  <si>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</si>
  <si>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</si>
  <si>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</si>
  <si>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</si>
  <si>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</si>
  <si>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</si>
  <si>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</si>
  <si>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</si>
  <si>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</si>
  <si>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</si>
  <si>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</si>
  <si>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</si>
  <si>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</si>
  <si>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</si>
  <si>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</si>
  <si>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</si>
  <si>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</si>
  <si>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</si>
  <si>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</si>
  <si>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</si>
  <si>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</si>
  <si>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</si>
  <si>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</si>
  <si>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</si>
  <si>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</si>
  <si>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</si>
  <si>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</si>
  <si>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</si>
  <si>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</si>
  <si>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</si>
  <si>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</si>
  <si>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</si>
  <si>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</si>
  <si>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</si>
  <si>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</si>
  <si>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</si>
  <si>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</si>
  <si>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</si>
  <si>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</si>
  <si>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</si>
  <si>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</si>
  <si>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</si>
  <si>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</si>
  <si>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</si>
  <si>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</si>
  <si>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</si>
  <si>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</si>
  <si>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</si>
  <si>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</si>
  <si>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</si>
  <si>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</si>
  <si>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</si>
  <si>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</si>
  <si>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</si>
  <si>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</si>
  <si>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</si>
  <si>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</si>
  <si>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</si>
  <si>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</si>
  <si>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</si>
  <si>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</si>
  <si>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</si>
  <si>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</si>
  <si>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</si>
  <si>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</si>
  <si>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</si>
  <si>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</si>
  <si>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</si>
  <si>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</si>
  <si>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</si>
  <si>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</si>
  <si>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</si>
  <si>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</si>
  <si>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</si>
  <si>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</si>
  <si>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</si>
  <si>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</si>
  <si>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</si>
  <si>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</si>
  <si>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</si>
  <si>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</si>
  <si>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</si>
  <si>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</si>
  <si>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</si>
  <si>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</si>
  <si>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</si>
  <si>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</si>
  <si>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</si>
  <si>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</si>
  <si>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</si>
  <si>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</si>
  <si>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</si>
  <si>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</si>
  <si>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</si>
  <si>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</si>
  <si>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</si>
  <si>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</si>
  <si>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</si>
  <si>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</si>
  <si>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</si>
  <si>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</si>
  <si>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</si>
  <si>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</si>
  <si>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</si>
  <si>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</si>
  <si>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</si>
  <si>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</si>
  <si>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</si>
  <si>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</si>
  <si>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</si>
  <si>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</si>
  <si>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</si>
  <si>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</si>
  <si>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</si>
  <si>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</si>
  <si>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</si>
  <si>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</si>
  <si>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</si>
  <si>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</si>
  <si>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</si>
  <si>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</si>
  <si>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</si>
  <si>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</si>
  <si>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</si>
  <si>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</si>
  <si>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</si>
  <si>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</si>
  <si>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</si>
  <si>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</si>
  <si>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</si>
  <si>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</si>
  <si>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</si>
  <si>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</si>
  <si>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</si>
  <si>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</si>
  <si>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</si>
  <si>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</si>
  <si>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</si>
  <si>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</si>
  <si>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</si>
  <si>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</si>
  <si>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</si>
  <si>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</si>
  <si>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</si>
  <si>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</si>
  <si>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</si>
  <si>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</si>
  <si>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</si>
  <si>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</si>
  <si>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</si>
  <si>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</si>
  <si>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</si>
  <si>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</si>
  <si>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</si>
  <si>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</si>
  <si>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</si>
  <si>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</si>
  <si>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</si>
  <si>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</si>
  <si>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</si>
  <si>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</si>
  <si>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</si>
  <si>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</si>
  <si>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</si>
  <si>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</si>
  <si>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</si>
  <si>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</si>
  <si>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</si>
  <si>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</si>
  <si>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</si>
  <si>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</si>
  <si>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</si>
  <si>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</si>
  <si>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</si>
  <si>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</si>
  <si>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</si>
  <si>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</si>
  <si>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</si>
  <si>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</si>
  <si>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</si>
  <si>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</si>
  <si>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</si>
  <si>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</si>
  <si>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</si>
  <si>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</si>
  <si>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</si>
  <si>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</si>
  <si>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</si>
  <si>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</si>
  <si>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</si>
  <si>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</si>
  <si>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</si>
  <si>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</si>
  <si>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</si>
  <si>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</si>
  <si>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</si>
  <si>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</si>
  <si>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</si>
  <si>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</si>
  <si>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</si>
  <si>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</si>
  <si>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</si>
  <si>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</si>
  <si>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</si>
  <si>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</si>
  <si>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</si>
  <si>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</si>
  <si>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</si>
  <si>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</si>
  <si>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</si>
  <si>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</si>
  <si>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</si>
  <si>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</si>
  <si>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</si>
  <si>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</si>
  <si>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</si>
  <si>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</si>
  <si>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</si>
  <si>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</si>
  <si>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</si>
  <si>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</si>
  <si>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</si>
  <si>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</si>
  <si>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</si>
  <si>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</si>
  <si>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</si>
  <si>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</si>
  <si>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</si>
  <si>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</si>
  <si>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</si>
  <si>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</si>
  <si>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</si>
  <si>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</si>
  <si>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</si>
  <si>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</si>
  <si>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</si>
  <si>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</si>
  <si>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</si>
  <si>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</si>
  <si>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</si>
  <si>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</si>
  <si>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</si>
  <si>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</si>
  <si>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</si>
  <si>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</si>
  <si>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</si>
  <si>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</si>
  <si>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</si>
  <si>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</si>
  <si>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</si>
  <si>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</si>
  <si>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</si>
  <si>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</si>
  <si>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</si>
  <si>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</si>
  <si>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</si>
  <si>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</si>
  <si>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</si>
  <si>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</si>
  <si>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</si>
  <si>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</si>
  <si>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</si>
  <si>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</si>
  <si>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</si>
  <si>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</si>
  <si>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</si>
  <si>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</si>
  <si>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</si>
  <si>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</si>
  <si>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</si>
  <si>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</si>
  <si>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</si>
  <si>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</si>
  <si>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</si>
  <si>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</si>
  <si>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</si>
  <si>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</si>
  <si>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</si>
  <si>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</si>
  <si>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</si>
  <si>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</si>
  <si>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</si>
  <si>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</si>
  <si>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</si>
  <si>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</si>
  <si>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</si>
  <si>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</si>
  <si>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</si>
  <si>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</si>
  <si>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</si>
  <si>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</si>
  <si>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</si>
  <si>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</si>
  <si>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</si>
  <si>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</si>
  <si>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</si>
  <si>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</si>
  <si>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</si>
  <si>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</si>
  <si>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</si>
  <si>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</si>
  <si>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</si>
  <si>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</si>
  <si>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</si>
  <si>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</si>
  <si>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</si>
  <si>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</si>
  <si>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</si>
  <si>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</si>
  <si>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</si>
  <si>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</si>
  <si>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</si>
  <si>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</si>
  <si>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</si>
  <si>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</si>
  <si>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</si>
  <si>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</si>
  <si>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</si>
  <si>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</si>
  <si>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</si>
  <si>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</si>
  <si>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</si>
  <si>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</si>
  <si>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</si>
  <si>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</si>
  <si>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</si>
  <si>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</si>
  <si>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</si>
  <si>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</si>
  <si>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</si>
  <si>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</si>
  <si>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</si>
  <si>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</si>
  <si>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</si>
  <si>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</si>
  <si>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</si>
  <si>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</si>
  <si>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</si>
  <si>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</si>
  <si>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</si>
  <si>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</si>
  <si>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</si>
  <si>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</si>
  <si>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</si>
  <si>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</si>
  <si>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</si>
  <si>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</si>
  <si>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</si>
  <si>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</si>
  <si>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</si>
  <si>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</si>
  <si>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</si>
  <si>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</si>
  <si>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</si>
  <si>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</si>
  <si>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</si>
  <si>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</si>
  <si>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</si>
  <si>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</si>
  <si>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</si>
  <si>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</si>
  <si>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</si>
  <si>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</si>
  <si>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</si>
  <si>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</si>
  <si>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</si>
  <si>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</si>
  <si>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</si>
  <si>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</si>
  <si>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</si>
  <si>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</si>
  <si>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</si>
  <si>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</si>
  <si>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</si>
  <si>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</si>
  <si>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</si>
  <si>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</si>
  <si>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</si>
  <si>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</si>
  <si>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</si>
  <si>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</si>
  <si>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</si>
  <si>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</si>
  <si>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</si>
  <si>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</si>
  <si>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</si>
  <si>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</si>
  <si>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</si>
  <si>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</si>
  <si>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</si>
  <si>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</si>
  <si>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</si>
  <si>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</si>
  <si>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</si>
  <si>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</si>
  <si>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</si>
  <si>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</si>
  <si>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</si>
  <si>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</si>
  <si>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</si>
  <si>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</si>
  <si>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</si>
  <si>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</si>
  <si>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</si>
  <si>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</si>
  <si>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</si>
  <si>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</si>
  <si>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</si>
  <si>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</si>
  <si>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</si>
  <si>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</si>
  <si>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</si>
  <si>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</si>
  <si>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</si>
  <si>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</si>
  <si>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</si>
  <si>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</si>
  <si>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</si>
  <si>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</si>
  <si>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</si>
  <si>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</si>
  <si>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</si>
  <si>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</si>
  <si>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</si>
  <si>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</si>
  <si>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</si>
  <si>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</si>
  <si>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</si>
  <si>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</si>
  <si>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</si>
  <si>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</si>
  <si>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</si>
  <si>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</si>
  <si>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</si>
  <si>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</si>
  <si>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</si>
  <si>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</si>
  <si>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</si>
  <si>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</si>
  <si>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</si>
  <si>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</si>
  <si>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</si>
  <si>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</si>
  <si>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</si>
  <si>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</si>
  <si>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</si>
  <si>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</si>
  <si>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</si>
  <si>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</si>
  <si>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</si>
  <si>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</si>
  <si>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</si>
  <si>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</si>
  <si>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</si>
  <si>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</si>
  <si>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</si>
  <si>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</si>
  <si>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</si>
  <si>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</si>
  <si>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</si>
  <si>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</si>
  <si>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</si>
  <si>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</si>
  <si>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</si>
  <si>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</si>
  <si>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</si>
  <si>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</si>
  <si>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</si>
  <si>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</si>
  <si>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</si>
  <si>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</si>
  <si>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</si>
  <si>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</si>
  <si>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</si>
  <si>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</si>
  <si>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</si>
  <si>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</si>
  <si>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</si>
  <si>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</si>
  <si>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</si>
  <si>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</si>
  <si>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</si>
  <si>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</si>
  <si>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</si>
  <si>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</si>
  <si>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</si>
  <si>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</si>
  <si>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</si>
  <si>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</si>
  <si>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</si>
  <si>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</si>
  <si>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</si>
  <si>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</si>
  <si>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</si>
  <si>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</si>
  <si>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</si>
  <si>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</si>
  <si>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</si>
  <si>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</si>
  <si>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</si>
  <si>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</si>
  <si>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</si>
  <si>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</si>
  <si>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</si>
  <si>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</si>
  <si>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</si>
  <si>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</si>
  <si>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</si>
  <si>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</si>
  <si>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</si>
  <si>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</si>
  <si>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</si>
  <si>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</si>
  <si>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</si>
  <si>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</si>
  <si>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</si>
  <si>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</si>
  <si>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</si>
  <si>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</si>
  <si>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</si>
  <si>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</si>
  <si>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</si>
  <si>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</si>
  <si>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</si>
  <si>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</si>
  <si>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</si>
  <si>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</si>
  <si>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</si>
  <si>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</si>
  <si>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</si>
  <si>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</si>
  <si>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</si>
  <si>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</si>
  <si>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</si>
  <si>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</si>
  <si>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</si>
  <si>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</si>
  <si>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</si>
  <si>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</si>
  <si>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</si>
  <si>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</si>
  <si>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</si>
  <si>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</si>
  <si>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</si>
  <si>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</si>
  <si>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</si>
  <si>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</si>
  <si>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</si>
  <si>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</si>
  <si>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</si>
  <si>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</si>
  <si>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</si>
  <si>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</si>
  <si>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</si>
  <si>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</si>
  <si>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</si>
  <si>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</si>
  <si>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</si>
  <si>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</si>
  <si>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</si>
  <si>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</si>
  <si>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</si>
  <si>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</si>
  <si>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</si>
  <si>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</si>
  <si>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</si>
  <si>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</si>
  <si>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</si>
  <si>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</si>
  <si>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</si>
  <si>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</si>
  <si>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</si>
  <si>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</si>
  <si>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</si>
  <si>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</si>
  <si>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</si>
  <si>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</si>
  <si>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</si>
  <si>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</si>
  <si>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</si>
  <si>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</si>
  <si>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</si>
  <si>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</si>
  <si>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</si>
  <si>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</si>
  <si>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</si>
  <si>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</si>
  <si>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</si>
  <si>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</si>
  <si>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</si>
  <si>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</si>
  <si>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</si>
  <si>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</si>
  <si>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</si>
  <si>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</si>
  <si>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</si>
  <si>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</si>
  <si>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</si>
  <si>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</si>
  <si>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</si>
  <si>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</si>
  <si>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</si>
  <si>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</si>
  <si>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</si>
  <si>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</si>
  <si>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</si>
  <si>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</si>
  <si>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</si>
  <si>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</si>
  <si>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</si>
  <si>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</si>
  <si>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</si>
  <si>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</si>
  <si>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</si>
  <si>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</si>
  <si>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</si>
  <si>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</si>
  <si>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</si>
  <si>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</si>
  <si>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</si>
  <si>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</si>
  <si>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</si>
  <si>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</si>
  <si>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</si>
  <si>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</si>
  <si>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</si>
  <si>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</si>
  <si>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</si>
  <si>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</si>
  <si>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</si>
  <si>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</si>
  <si>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</si>
  <si>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</si>
  <si>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</si>
  <si>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</si>
  <si>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</si>
  <si>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</si>
  <si>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</si>
  <si>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</si>
  <si>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</si>
  <si>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</si>
  <si>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</si>
  <si>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</si>
  <si>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</si>
  <si>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</si>
  <si>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</si>
  <si>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</si>
  <si>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</si>
  <si>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</si>
  <si>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</si>
  <si>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</si>
  <si>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</si>
  <si>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</si>
  <si>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</si>
  <si>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</si>
  <si>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</si>
  <si>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</si>
  <si>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</si>
  <si>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</si>
  <si>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</si>
  <si>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</si>
  <si>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</si>
  <si>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</si>
  <si>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</si>
  <si>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</si>
  <si>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</si>
  <si>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</si>
  <si>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</si>
  <si>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</si>
  <si>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</si>
  <si>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</si>
  <si>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</si>
  <si>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</si>
  <si>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</si>
  <si>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</si>
  <si>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</si>
  <si>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</si>
  <si>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</si>
  <si>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</si>
  <si>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</si>
  <si>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</si>
  <si>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</si>
  <si>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</si>
  <si>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</si>
  <si>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</si>
  <si>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</si>
  <si>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</si>
  <si>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</si>
  <si>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</si>
  <si>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</si>
  <si>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</si>
  <si>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</si>
  <si>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</si>
  <si>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</si>
  <si>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</si>
  <si>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</si>
  <si>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</si>
  <si>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</si>
  <si>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</si>
  <si>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</si>
  <si>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</si>
  <si>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</si>
  <si>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</si>
  <si>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</si>
  <si>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</si>
  <si>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</si>
  <si>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</si>
  <si>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</si>
  <si>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</si>
  <si>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</si>
  <si>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</si>
  <si>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</si>
  <si>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</si>
  <si>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</si>
  <si>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</si>
  <si>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</si>
  <si>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</si>
  <si>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</si>
  <si>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</si>
  <si>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</si>
  <si>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</si>
  <si>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</si>
  <si>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</si>
  <si>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</si>
  <si>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</si>
  <si>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</si>
  <si>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</si>
  <si>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</si>
  <si>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</si>
  <si>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</si>
  <si>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</si>
  <si>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</si>
  <si>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</si>
  <si>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</si>
  <si>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</si>
  <si>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</si>
  <si>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</si>
  <si>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</si>
  <si>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</si>
  <si>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</si>
  <si>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</si>
  <si>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</si>
  <si>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</si>
  <si>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</si>
  <si>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</si>
  <si>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</si>
  <si>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</si>
  <si>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</si>
  <si>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</si>
  <si>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</si>
  <si>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</si>
  <si>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</si>
  <si>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</si>
  <si>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</si>
  <si>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</si>
  <si>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</si>
  <si>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</si>
  <si>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</si>
  <si>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</si>
  <si>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</si>
  <si>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</si>
  <si>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</si>
  <si>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</si>
  <si>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</si>
  <si>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</si>
  <si>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</si>
  <si>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</si>
  <si>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</si>
  <si>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</si>
  <si>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</si>
  <si>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</si>
  <si>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</si>
  <si>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</si>
  <si>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</si>
  <si>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</si>
  <si>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</si>
  <si>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</si>
  <si>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</si>
  <si>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</si>
  <si>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</si>
  <si>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</si>
  <si>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</si>
  <si>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</si>
  <si>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</si>
  <si>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</si>
  <si>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</si>
  <si>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</si>
  <si>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</si>
  <si>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</si>
  <si>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</si>
  <si>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</si>
  <si>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</si>
  <si>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</si>
  <si>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</si>
  <si>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</si>
  <si>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</si>
  <si>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</si>
  <si>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</si>
  <si>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</si>
  <si>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</si>
  <si>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</si>
  <si>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</si>
  <si>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</si>
  <si>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</si>
  <si>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</si>
  <si>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</si>
  <si>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</si>
  <si>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</si>
  <si>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</si>
  <si>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</si>
  <si>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</si>
  <si>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</si>
  <si>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</si>
  <si>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</si>
  <si>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</si>
  <si>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</si>
  <si>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</si>
  <si>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</si>
  <si>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</si>
  <si>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</si>
  <si>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</si>
  <si>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</si>
  <si>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</si>
  <si>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</si>
  <si>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</si>
  <si>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</si>
  <si>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</si>
  <si>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</si>
  <si>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</si>
  <si>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</si>
  <si>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</si>
  <si>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</si>
  <si>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</si>
  <si>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</si>
  <si>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</si>
  <si>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</si>
  <si>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</si>
  <si>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</si>
  <si>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</si>
  <si>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</si>
  <si>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</si>
  <si>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</si>
  <si>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</si>
  <si>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</si>
  <si>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</si>
  <si>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</si>
  <si>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</si>
  <si>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</si>
  <si>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</si>
  <si>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</si>
  <si>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</si>
  <si>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</si>
  <si>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</si>
  <si>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</si>
  <si>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</si>
  <si>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</si>
  <si>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</si>
  <si>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</si>
  <si>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</si>
  <si>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</si>
  <si>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</si>
  <si>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</si>
  <si>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</si>
  <si>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</si>
  <si>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</si>
  <si>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</si>
  <si>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</si>
  <si>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</si>
  <si>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</si>
  <si>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</si>
  <si>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</si>
  <si>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</si>
  <si>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</si>
  <si>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</si>
  <si>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</si>
  <si>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</si>
  <si>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</si>
  <si>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</si>
  <si>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</si>
  <si>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</si>
  <si>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</si>
  <si>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</si>
  <si>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</si>
  <si>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</si>
  <si>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</si>
  <si>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</si>
  <si>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</si>
  <si>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</si>
  <si>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</si>
  <si>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</si>
  <si>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</si>
  <si>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</si>
  <si>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</si>
  <si>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</si>
  <si>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</si>
  <si>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</si>
  <si>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</si>
  <si>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</si>
  <si>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</si>
  <si>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</si>
  <si>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</si>
  <si>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</si>
  <si>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</si>
  <si>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</si>
  <si>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</si>
  <si>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</si>
  <si>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</si>
  <si>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</si>
  <si>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</si>
  <si>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</si>
  <si>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</si>
  <si>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</si>
  <si>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</si>
  <si>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</si>
  <si>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</si>
  <si>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</si>
  <si>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</si>
  <si>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</si>
  <si>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</si>
  <si>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</si>
  <si>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</si>
  <si>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</si>
  <si>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</si>
  <si>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</si>
  <si>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</si>
  <si>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</si>
  <si>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</si>
  <si>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</si>
  <si>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</si>
  <si>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</si>
  <si>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</si>
  <si>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</si>
  <si>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</si>
  <si>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</si>
  <si>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</si>
  <si>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</si>
  <si>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</si>
  <si>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</si>
  <si>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</si>
  <si>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</si>
  <si>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</si>
  <si>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</si>
  <si>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</si>
  <si>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</si>
  <si>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</si>
  <si>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</si>
  <si>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</si>
  <si>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</si>
  <si>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</si>
  <si>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</si>
  <si>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</si>
  <si>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</si>
  <si>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</si>
  <si>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</si>
  <si>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</si>
  <si>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</si>
  <si>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</si>
  <si>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</si>
  <si>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</si>
  <si>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</si>
  <si>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</si>
  <si>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</si>
  <si>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</si>
  <si>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</si>
  <si>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</si>
  <si>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</si>
  <si>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</si>
  <si>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</si>
  <si>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</si>
  <si>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</si>
  <si>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</si>
  <si>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</si>
  <si>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</si>
  <si>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</si>
  <si>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</si>
  <si>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</si>
  <si>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</si>
  <si>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</si>
  <si>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</si>
  <si>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</si>
  <si>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</si>
  <si>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</si>
  <si>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</si>
  <si>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</si>
  <si>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</si>
  <si>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</si>
  <si>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</si>
  <si>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</si>
  <si>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</si>
  <si>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</si>
  <si>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</si>
  <si>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</si>
  <si>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</si>
  <si>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</si>
  <si>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</si>
  <si>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</si>
  <si>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</si>
  <si>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</si>
  <si>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</si>
  <si>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</si>
  <si>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</si>
  <si>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</si>
  <si>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</si>
  <si>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</si>
  <si>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</si>
  <si>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</si>
  <si>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</si>
  <si>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</si>
  <si>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</si>
  <si>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</si>
  <si>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</si>
  <si>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</si>
  <si>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</si>
  <si>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</si>
  <si>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</si>
  <si>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</si>
  <si>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</si>
  <si>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</si>
  <si>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</si>
  <si>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</si>
  <si>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</si>
  <si>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</si>
  <si>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</si>
  <si>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</si>
  <si>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</si>
  <si>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</si>
  <si>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</si>
  <si>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</si>
  <si>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</si>
  <si>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</si>
  <si>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</si>
  <si>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</si>
  <si>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</si>
  <si>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</si>
  <si>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</si>
  <si>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</si>
  <si>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</si>
  <si>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</si>
  <si>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</si>
  <si>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</si>
  <si>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</si>
  <si>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</si>
  <si>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</si>
  <si>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</si>
  <si>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</si>
  <si>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</si>
  <si>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</si>
  <si>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</si>
  <si>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</si>
  <si>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</si>
  <si>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</si>
  <si>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</si>
  <si>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</si>
  <si>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</si>
  <si>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</si>
  <si>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</si>
  <si>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</si>
  <si>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</si>
  <si>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</si>
  <si>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</si>
  <si>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</si>
  <si>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</si>
  <si>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</si>
  <si>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</si>
  <si>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</si>
  <si>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</si>
  <si>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</si>
  <si>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</si>
  <si>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</si>
  <si>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</si>
  <si>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</si>
  <si>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</si>
  <si>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</si>
  <si>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</si>
  <si>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</si>
  <si>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</si>
  <si>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</si>
  <si>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</si>
  <si>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</si>
  <si>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</si>
  <si>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</si>
  <si>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</si>
  <si>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</si>
  <si>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</si>
  <si>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</si>
  <si>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</si>
  <si>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</si>
  <si>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</si>
  <si>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</si>
  <si>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</si>
  <si>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</si>
  <si>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</si>
  <si>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</si>
  <si>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</si>
  <si>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</si>
  <si>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</si>
  <si>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</si>
  <si>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</si>
  <si>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</si>
  <si>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</si>
  <si>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</si>
  <si>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</si>
  <si>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</si>
  <si>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</si>
  <si>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</si>
  <si>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</si>
  <si>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</si>
  <si>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</si>
  <si>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</si>
  <si>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</si>
  <si>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</si>
  <si>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</si>
  <si>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</si>
  <si>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</si>
  <si>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</si>
  <si>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</si>
  <si>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</si>
  <si>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</si>
  <si>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</si>
  <si>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</si>
  <si>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</si>
  <si>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</si>
  <si>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</si>
  <si>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</si>
  <si>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</si>
  <si>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</si>
  <si>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</si>
  <si>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</si>
  <si>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</si>
  <si>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</si>
  <si>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</si>
  <si>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</si>
  <si>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</si>
  <si>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</si>
  <si>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</si>
  <si>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</si>
  <si>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</si>
  <si>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</si>
  <si>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</si>
  <si>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</si>
  <si>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</si>
  <si>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</si>
  <si>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</si>
  <si>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</si>
  <si>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</si>
  <si>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</si>
  <si>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</si>
  <si>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</si>
  <si>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</si>
  <si>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</si>
  <si>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</si>
  <si>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</si>
  <si>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</si>
  <si>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</si>
  <si>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</si>
  <si>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</si>
  <si>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</si>
  <si>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</si>
  <si>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</si>
  <si>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</si>
  <si>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</si>
  <si>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</si>
  <si>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</si>
  <si>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</si>
  <si>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</si>
  <si>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</si>
  <si>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</si>
  <si>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</si>
  <si>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</si>
  <si>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</si>
  <si>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</si>
  <si>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</si>
  <si>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</si>
  <si>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</si>
  <si>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</si>
  <si>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</si>
  <si>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</si>
  <si>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</si>
  <si>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</si>
  <si>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</si>
  <si>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</si>
  <si>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</si>
  <si>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</si>
  <si>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</si>
  <si>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</si>
  <si>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</si>
  <si>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</si>
  <si>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</si>
  <si>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</si>
  <si>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</si>
  <si>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</si>
  <si>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</si>
  <si>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</si>
  <si>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</si>
  <si>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</si>
  <si>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</si>
  <si>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</si>
  <si>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</si>
  <si>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</si>
  <si>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</si>
  <si>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</si>
  <si>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</si>
  <si>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</si>
  <si>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</si>
  <si>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</si>
  <si>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</si>
  <si>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</si>
  <si>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</si>
  <si>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</si>
  <si>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</si>
  <si>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</si>
  <si>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</si>
  <si>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</si>
  <si>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</si>
  <si>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</si>
  <si>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</si>
  <si>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</si>
  <si>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</si>
  <si>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</si>
  <si>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</si>
  <si>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</si>
  <si>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</si>
  <si>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</si>
  <si>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</si>
  <si>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</si>
  <si>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</si>
  <si>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</si>
  <si>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</si>
  <si>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</si>
  <si>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</si>
  <si>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</si>
  <si>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</si>
  <si>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</si>
  <si>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</si>
  <si>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</si>
  <si>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</si>
  <si>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</si>
  <si>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</si>
  <si>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</si>
  <si>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</si>
  <si>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</si>
  <si>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</si>
  <si>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</si>
  <si>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</si>
  <si>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</si>
  <si>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</si>
  <si>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</si>
  <si>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</si>
  <si>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</si>
  <si>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</si>
  <si>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</si>
  <si>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</si>
  <si>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</si>
  <si>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</si>
  <si>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</si>
  <si>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</si>
  <si>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</si>
  <si>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</si>
  <si>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</si>
  <si>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</si>
  <si>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</si>
  <si>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</si>
  <si>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</si>
  <si>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</si>
  <si>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</si>
  <si>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</si>
  <si>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</si>
  <si>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</si>
  <si>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</si>
  <si>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</si>
  <si>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</si>
  <si>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</si>
  <si>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</si>
  <si>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</si>
  <si>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</si>
  <si>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</si>
  <si>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</si>
  <si>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</si>
  <si>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</si>
  <si>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</si>
  <si>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</si>
  <si>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</si>
  <si>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</si>
  <si>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</si>
  <si>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</si>
  <si>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</si>
  <si>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</si>
  <si>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</si>
  <si>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</si>
  <si>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</si>
  <si>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</si>
  <si>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</si>
  <si>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</si>
  <si>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</si>
  <si>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</si>
  <si>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</si>
  <si>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</si>
  <si>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</si>
  <si>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</si>
  <si>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</si>
  <si>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</si>
  <si>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</si>
  <si>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</si>
  <si>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</si>
  <si>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</si>
  <si>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</si>
  <si>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</si>
  <si>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</si>
  <si>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</si>
  <si>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</si>
  <si>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</si>
  <si>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</si>
  <si>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</si>
  <si>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</si>
  <si>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</si>
  <si>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</si>
  <si>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</si>
  <si>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</si>
  <si>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</si>
  <si>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</si>
  <si>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</si>
  <si>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</si>
  <si>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</si>
  <si>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</si>
  <si>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</si>
  <si>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</si>
  <si>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</si>
  <si>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</si>
  <si>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</si>
  <si>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</si>
  <si>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</si>
  <si>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</si>
  <si>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</si>
  <si>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</si>
  <si>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</si>
  <si>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</si>
  <si>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</si>
  <si>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</si>
  <si>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</si>
  <si>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</si>
  <si>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</si>
  <si>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</si>
  <si>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</si>
  <si>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</si>
  <si>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</si>
  <si>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</si>
  <si>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</si>
  <si>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</si>
  <si>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</si>
  <si>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</si>
  <si>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</si>
  <si>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</si>
  <si>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</si>
  <si>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</si>
  <si>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</si>
  <si>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</si>
  <si>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</si>
  <si>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</si>
  <si>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</si>
  <si>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</si>
  <si>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</si>
  <si>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</si>
  <si>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</si>
  <si>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</si>
  <si>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</si>
  <si>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</si>
  <si>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</si>
  <si>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</si>
  <si>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</si>
  <si>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</si>
  <si>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</si>
  <si>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</si>
  <si>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</si>
  <si>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</si>
  <si>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</si>
  <si>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</si>
  <si>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</si>
  <si>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</si>
  <si>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</si>
  <si>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</si>
  <si>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</si>
  <si>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</si>
  <si>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</si>
  <si>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</si>
  <si>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</si>
  <si>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</si>
  <si>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</si>
  <si>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</si>
  <si>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</si>
  <si>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</si>
  <si>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</si>
  <si>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</si>
  <si>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</si>
  <si>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</si>
  <si>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</si>
  <si>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</si>
  <si>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</si>
  <si>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</si>
  <si>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</si>
  <si>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</si>
  <si>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</si>
  <si>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</si>
  <si>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</si>
  <si>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</si>
  <si>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</si>
  <si>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</si>
  <si>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</si>
  <si>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</si>
  <si>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</si>
  <si>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</si>
  <si>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</si>
  <si>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</si>
  <si>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</si>
  <si>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</si>
  <si>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</si>
  <si>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</si>
  <si>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</si>
  <si>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</si>
  <si>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</si>
  <si>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</si>
  <si>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</si>
  <si>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</si>
  <si>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</si>
  <si>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</si>
  <si>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</si>
  <si>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</si>
  <si>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</si>
  <si>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</si>
  <si>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</si>
  <si>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</si>
  <si>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</si>
  <si>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</si>
  <si>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</si>
  <si>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</si>
  <si>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</si>
  <si>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</si>
  <si>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</si>
  <si>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</si>
  <si>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</si>
  <si>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</si>
  <si>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</si>
  <si>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</si>
  <si>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</si>
  <si>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</si>
  <si>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</si>
  <si>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</si>
  <si>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</si>
  <si>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</si>
  <si>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</si>
  <si>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</si>
  <si>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</si>
  <si>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</si>
  <si>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</si>
  <si>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</si>
  <si>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</si>
  <si>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</si>
  <si>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</si>
  <si>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</si>
  <si>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</si>
  <si>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</si>
  <si>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</si>
  <si>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</si>
  <si>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</si>
  <si>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</si>
  <si>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</si>
  <si>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</si>
  <si>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</si>
  <si>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</si>
  <si>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</si>
  <si>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</si>
  <si>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</si>
  <si>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</si>
  <si>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</si>
  <si>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</si>
  <si>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</si>
  <si>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</si>
  <si>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</si>
  <si>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</si>
  <si>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</si>
  <si>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</si>
  <si>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</si>
  <si>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</si>
  <si>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</si>
  <si>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</si>
  <si>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</si>
  <si>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</si>
  <si>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</si>
  <si>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</si>
  <si>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</si>
  <si>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</si>
  <si>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</si>
  <si>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</si>
  <si>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</si>
  <si>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</si>
  <si>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</si>
  <si>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</si>
  <si>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</si>
  <si>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</si>
  <si>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</si>
  <si>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</si>
  <si>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</si>
  <si>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</si>
  <si>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</si>
  <si>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</si>
  <si>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</si>
  <si>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</si>
  <si>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</si>
  <si>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</si>
  <si>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</si>
  <si>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</si>
  <si>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</si>
  <si>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</si>
  <si>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</si>
  <si>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</si>
  <si>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</si>
  <si>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</si>
  <si>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</si>
  <si>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</si>
  <si>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</si>
  <si>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</si>
  <si>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</si>
  <si>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</si>
  <si>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</si>
  <si>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</si>
  <si>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</si>
  <si>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</si>
  <si>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</si>
  <si>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</si>
  <si>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</si>
  <si>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</si>
  <si>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</si>
  <si>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</si>
  <si>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</si>
  <si>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</si>
  <si>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</si>
  <si>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</si>
  <si>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</si>
  <si>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</si>
  <si>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</si>
  <si>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</si>
  <si>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</si>
  <si>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</si>
  <si>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</si>
  <si>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</si>
  <si>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</si>
  <si>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</si>
  <si>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</si>
  <si>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</si>
  <si>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</si>
  <si>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</si>
  <si>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</si>
  <si>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</si>
  <si>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</si>
  <si>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</si>
  <si>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</si>
  <si>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</si>
  <si>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</si>
  <si>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</si>
  <si>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</si>
  <si>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</si>
  <si>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</si>
  <si>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</si>
  <si>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</si>
  <si>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</si>
  <si>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</si>
  <si>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</si>
  <si>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</si>
  <si>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</si>
  <si>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</si>
  <si>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</si>
  <si>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</si>
  <si>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</si>
  <si>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</si>
  <si>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</si>
  <si>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</si>
  <si>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</si>
  <si>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</si>
  <si>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</si>
  <si>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</si>
  <si>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</si>
  <si>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</si>
  <si>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</si>
  <si>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</si>
  <si>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</si>
  <si>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</si>
  <si>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</si>
  <si>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</si>
  <si>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</si>
  <si>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</si>
  <si>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</si>
  <si>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</si>
  <si>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</si>
  <si>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</si>
  <si>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</si>
  <si>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</si>
  <si>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</si>
  <si>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</si>
  <si>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</si>
  <si>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</si>
  <si>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</si>
  <si>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</si>
  <si>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</si>
  <si>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</si>
  <si>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</si>
  <si>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</si>
  <si>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</si>
  <si>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</si>
  <si>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</si>
  <si>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</si>
  <si>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</si>
  <si>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</si>
  <si>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</si>
  <si>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</si>
  <si>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</si>
  <si>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</si>
  <si>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</si>
  <si>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</si>
  <si>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</si>
  <si>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</si>
  <si>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</si>
  <si>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</si>
  <si>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</si>
  <si>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</si>
  <si>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</si>
  <si>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</si>
  <si>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</si>
  <si>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</si>
  <si>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</si>
  <si>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</si>
  <si>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</si>
  <si>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</si>
  <si>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</si>
  <si>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</si>
  <si>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</si>
  <si>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</si>
  <si>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</si>
  <si>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</si>
  <si>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</si>
  <si>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</si>
  <si>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</si>
  <si>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</si>
  <si>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</si>
  <si>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</si>
  <si>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</si>
  <si>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</si>
  <si>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</si>
  <si>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</si>
  <si>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</si>
  <si>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</si>
  <si>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</si>
  <si>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</si>
  <si>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</si>
  <si>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</si>
  <si>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</si>
  <si>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</si>
  <si>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</si>
  <si>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</si>
  <si>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</si>
  <si>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</si>
  <si>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</si>
  <si>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</si>
  <si>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</si>
  <si>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</si>
  <si>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</si>
  <si>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</si>
  <si>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</si>
  <si>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</si>
  <si>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</si>
  <si>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</si>
  <si>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</si>
  <si>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</si>
  <si>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</si>
  <si>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</si>
  <si>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</si>
  <si>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</si>
  <si>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</si>
  <si>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</si>
  <si>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</si>
  <si>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</si>
  <si>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</si>
  <si>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</si>
  <si>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</si>
  <si>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</si>
  <si>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</si>
  <si>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</si>
  <si>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</si>
  <si>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</si>
  <si>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</si>
  <si>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</si>
  <si>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</si>
  <si>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</si>
  <si>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</si>
  <si>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</si>
  <si>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</si>
  <si>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</si>
  <si>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</si>
  <si>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</si>
  <si>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</si>
  <si>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</si>
  <si>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</si>
  <si>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</si>
  <si>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</si>
  <si>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</si>
  <si>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</si>
  <si>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</si>
  <si>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</si>
  <si>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</si>
  <si>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</si>
  <si>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</si>
  <si>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</si>
  <si>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</si>
  <si>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</si>
  <si>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</si>
  <si>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</si>
  <si>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</si>
  <si>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</si>
  <si>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</si>
  <si>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</si>
  <si>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</si>
  <si>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</si>
  <si>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</si>
  <si>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</si>
  <si>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</si>
  <si>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</si>
  <si>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</si>
  <si>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</si>
  <si>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</si>
  <si>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</si>
  <si>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</si>
  <si>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</si>
  <si>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</si>
  <si>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</si>
  <si>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</si>
  <si>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</si>
  <si>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</si>
  <si>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</si>
  <si>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</si>
  <si>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</si>
  <si>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</si>
  <si>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</si>
  <si>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</si>
  <si>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</si>
  <si>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</si>
  <si>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</si>
  <si>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</si>
  <si>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</si>
  <si>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</si>
  <si>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</si>
  <si>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</si>
  <si>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</si>
  <si>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</si>
  <si>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</si>
  <si>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</si>
  <si>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</si>
  <si>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</si>
  <si>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</si>
  <si>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</si>
  <si>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</si>
  <si>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</si>
  <si>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</si>
  <si>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</si>
  <si>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</si>
  <si>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</si>
  <si>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</si>
  <si>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</si>
  <si>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</si>
  <si>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</si>
  <si>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</si>
  <si>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</si>
  <si>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</si>
  <si>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PCM-20251102-00000655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</si>
  <si>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</si>
  <si>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</si>
  <si>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</si>
  <si>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</si>
  <si>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</si>
  <si>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</si>
  <si>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</si>
  <si>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</si>
  <si>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</si>
  <si>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</si>
  <si>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</si>
  <si>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</si>
  <si>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</si>
  <si>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</si>
  <si>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</si>
  <si>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</si>
  <si>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</si>
  <si>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</si>
  <si>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</si>
  <si>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</si>
  <si>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</si>
  <si>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</si>
  <si>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</si>
  <si>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</si>
  <si>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</si>
  <si>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</si>
  <si>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</si>
  <si>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</si>
  <si>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</si>
  <si>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</si>
  <si>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</si>
  <si>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</si>
  <si>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</si>
  <si>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</si>
  <si>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</si>
  <si>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</si>
  <si>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</si>
  <si>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</si>
  <si>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</si>
  <si>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</si>
  <si>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</si>
  <si>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</si>
  <si>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</si>
  <si>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</si>
  <si>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</si>
  <si>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</si>
  <si>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</si>
  <si>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</si>
  <si>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</si>
  <si>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</si>
  <si>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</si>
  <si>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</si>
  <si>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</si>
  <si>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</si>
  <si>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</si>
  <si>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</si>
  <si>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</si>
  <si>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</si>
  <si>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</si>
  <si>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</si>
  <si>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</si>
  <si>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</si>
  <si>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</si>
  <si>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</si>
  <si>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</si>
  <si>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</si>
  <si>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</si>
  <si>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</si>
  <si>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</si>
  <si>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</si>
  <si>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</si>
  <si>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</si>
  <si>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</si>
  <si>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</si>
  <si>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</si>
  <si>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</si>
  <si>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</si>
  <si>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</si>
  <si>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</si>
  <si>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</si>
  <si>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</si>
  <si>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</si>
  <si>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</si>
  <si>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</si>
  <si>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</si>
  <si>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</si>
  <si>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</si>
  <si>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ETA 15 min</t>
  </si>
  <si>
    <t>PCM-20251102-00000632</t>
  </si>
  <si>
    <t>EM team on the way 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</si>
  <si>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</si>
  <si>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</si>
  <si>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</si>
  <si>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</si>
  <si>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</si>
  <si>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120 mins</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</si>
  <si>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</si>
  <si>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</si>
  <si>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</si>
  <si>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</si>
  <si>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</si>
  <si>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</si>
  <si>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</si>
  <si>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TT-20251102-00711</t>
  </si>
  <si>
    <t>EM team moved need 60 min</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</si>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</sst>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G12" sqref="G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300.41939293981704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13615</v>
      </c>
      <c r="E3" s="134" t="s">
        <v>39021</v>
      </c>
      <c r="F3" s="135">
        <v>45963.349953703706</v>
      </c>
      <c r="G3" s="136">
        <f ca="1">IFERROR(NOW()-F3,"")</f>
        <v>1.7865162037196569E-2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33" t="s">
        <v>21294</v>
      </c>
      <c r="E4" s="134" t="s">
        <v>39021</v>
      </c>
      <c r="F4" s="135">
        <v>45963.358518518522</v>
      </c>
      <c r="G4" s="136">
        <f ca="1">IFERROR(NOW()-F4,"")</f>
        <v>9.3003472211421467E-3</v>
      </c>
      <c r="H4" s="135">
        <v>45963.353530092594</v>
      </c>
      <c r="I4" s="133" t="str">
        <f>IFERROR(VLOOKUP(D4,DB!A:F,6,0),"")</f>
        <v>Generator-SG</v>
      </c>
      <c r="J4" s="133" t="str">
        <f>IFERROR(VLOOKUP(D4,DB!A:G,7,0),"")</f>
        <v>Vandalized</v>
      </c>
      <c r="K4" s="137" t="s">
        <v>39024</v>
      </c>
      <c r="L4" s="138" t="str">
        <f>IFERROR(VLOOKUP(D4,DB!A:I,9,0),"")</f>
        <v>Latis</v>
      </c>
    </row>
    <row r="5" spans="1:15" ht="15" customHeight="1">
      <c r="A5" s="132"/>
      <c r="B5" s="133" t="str">
        <f>IFERROR(VLOOKUP(D5,DB!A:K,11,0),"")</f>
        <v/>
      </c>
      <c r="C5" s="133"/>
      <c r="D5" s="133"/>
      <c r="E5" s="134"/>
      <c r="F5" s="135"/>
      <c r="G5" s="136">
        <f ca="1">IFERROR(NOW()-F5,"")</f>
        <v>45963.367818865743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45963.367818865743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45963.367818865743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45963.367818865743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45963.367818865743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45963.367818865743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45963.367818865743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45963.367818865743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45963.367818865743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45963.367818865743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45963.367818865743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45963.367818865743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45963.367818865743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45963.367818865743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45963.367818865743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45963.367818865743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45963.367818865743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45963.367818865743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45963.367818865743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45963.367818865743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45963.367818865743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45963.367818865743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45963.367818865743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45963.367818865743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45963.367818865743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45963.367818865743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45963.367818865743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45963.367818865743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45963.367818865743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45963.367818865743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45963.367818865743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45963.367818865743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45963.367818865743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45963.367818865743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45963.367818865743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45963.367818865743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45963.367818865743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45963.367818865743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45963.367818865743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45963.367818865743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45963.367818865743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45963.367818865743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45963.367818865743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45963.367818865743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45963.367818865743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45963.367818865743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45963.367818865743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45963.367818865743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45963.367818865743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45963.367818865743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45963.367818865743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45963.367818865743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45963.367818865743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45963.367818865743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45963.367818865743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45963.367818865743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45963.367818865743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45963.367818865743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45963.367818865743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45963.367818865743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45963.367818865743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45963.367818865743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45963.367818865743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45963.367818865743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45963.367818865743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45963.367818865743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45963.367818865743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45963.367818865743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45963.367818865743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45963.367818865743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45963.367818865743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45963.367818865743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45963.367818865743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45963.367818865743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45963.367818865743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45963.367818865743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45963.367818865743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45963.367818865743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45963.367818865743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45963.367818865743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45963.367818865743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45963.367818865743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45963.367818865743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45963.367818865743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45963.367818865743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45963.367818865743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45963.367818865743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45963.367818865743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45963.367818865743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45963.367818865743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45963.367818865743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45963.367818865743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45963.367818865743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45963.367818865743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45963.367818865743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45963.367818865743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45963.367818865743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45963.367818865743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45963.367818865743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45963.367818865743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45963.367818865743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45963.367818865743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45963.367818865743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45963.367818865743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45963.367818865743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45963.367818865743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45963.367818865743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45963.367818865743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45963.367818865743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45963.367818865743</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45963.367818865743</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8B2B1A2B-716D-42F2-971D-E29A096AF667}"/>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138.36798090278171</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4.6257355324123637</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39110</v>
      </c>
      <c r="B5" s="18" t="str">
        <f>IFERROR(VLOOKUP(D5,DB!A:K,11,0),"")</f>
        <v>R2</v>
      </c>
      <c r="C5" s="18">
        <v>1</v>
      </c>
      <c r="D5" s="18" t="s">
        <v>19048</v>
      </c>
      <c r="E5" s="113" t="s">
        <v>39021</v>
      </c>
      <c r="F5" s="114">
        <v>45962.773888888885</v>
      </c>
      <c r="G5" s="115">
        <f ca="1">IFERROR(NOW()-F5,"-")</f>
        <v>0.5939299768579076</v>
      </c>
      <c r="H5" s="114">
        <v>45962.773888888885</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26023</v>
      </c>
      <c r="E6" s="113" t="s">
        <v>39021</v>
      </c>
      <c r="F6" s="114">
        <v>45963.339768518519</v>
      </c>
      <c r="G6" s="115">
        <f ca="1">IFERROR(NOW()-F6,"-")</f>
        <v>2.805034722405253E-2</v>
      </c>
      <c r="H6" s="114">
        <v>45963.334791666668</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45963.367818865743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45963.367818865743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45963.367818865743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45963.367818865743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45963.367818865743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45963.367818865743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45963.367818865743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45963.367818865743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45963.367818865743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45963.367818865743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45963.367818865743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45963.367818865743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45963.367818865743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45963.367818865743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45963.367818865743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45963.367818865743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45963.367818865743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45963.367818865743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45963.367818865743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45963.367818865743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45963.367818865743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45963.367818865743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45963.367818865743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45963.367818865743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45963.367818865743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45963.367818865743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45963.367818865743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45963.367818865743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45963.367818865743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45963.367818865743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45963.367818865743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45963.367818865743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45963.367818865743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45963.367818865743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45963.367818865743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45963.367818865743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45963.367818865743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45963.367818865743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45963.367818865743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45963.367818865743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45963.367818865743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45963.367818865743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45963.367818865743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45963.367818865743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45963.367818865743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45963.367818865743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45963.367818865743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45963.367818865743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45963.367818865743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45963.367818865743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45963.367818865743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45963.367818865743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45963.367818865743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45963.367818865743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45963.367818865743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45963.367818865743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45963.367818865743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45963.367818865743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45963.367818865743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45963.367818865743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45963.367818865743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45963.367818865743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45963.367818865743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45963.367818865743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45963.367818865743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45963.367818865743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45963.367818865743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45963.367818865743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45963.367818865743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45963.367818865743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45963.367818865743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45963.367818865743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45963.367818865743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45963.367818865743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45963.367818865743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45963.367818865743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45963.367818865743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45963.367818865743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45963.367818865743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45963.367818865743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45963.367818865743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45963.367818865743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45963.367818865743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45963.367818865743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45963.367818865743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45963.367818865743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45963.367818865743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45963.367818865743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45963.367818865743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45963.367818865743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45963.367818865743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45963.367818865743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45963.367818865743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45963.367818865743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45963.367818865743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45963.367818865743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45963.367818865743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45963.367818865743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45963.367818865743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45963.367818865743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45963.367818865743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45963.367818865743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45963.367818865743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45963.367818865743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45963.367818865743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45963.367818865743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45963.367818865743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45963.367818865743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45963.367818865743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45963.367818865743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45963.367818865743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45963.367818865743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45963.367818865743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45963.367818865743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45963.367818865743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45963.367818865743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45963.367818865743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45963.367818865743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45963.367818865743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45963.367818865743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45963.367818865743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45963.367818865743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45963.367818865743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45963.367818865743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45963.367818865743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45963.367818865743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45963.367818865743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45963.367818865743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45963.367818865743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45963.367818865743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45963.367818865743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45963.367818865743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45963.367818865743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45963.367818865743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45963.367818865743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45963.367818865743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45963.367818865743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45963.367818865743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45963.367818865743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45963.367818865743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45963.367818865743</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23978</v>
      </c>
      <c r="E2" s="18" t="s">
        <v>39021</v>
      </c>
      <c r="F2" s="20">
        <v>45963.305798611109</v>
      </c>
      <c r="G2" s="21">
        <f t="shared" ref="G2:G43" ca="1" si="0">IFERROR(NOW()-F2,"-")</f>
        <v>6.2020254634262528E-2</v>
      </c>
      <c r="H2" s="22">
        <v>45963.342291666668</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s="18"/>
      <c r="E3" s="18"/>
      <c r="F3" s="20"/>
      <c r="G3" s="21">
        <f t="shared" ca="1" si="0"/>
        <v>45963.367818865743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45963.367818865743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45963.367818865743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45963.367818865743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45963.367818865743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45963.367818865743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45963.367818865743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45963.367818865743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45963.367818865743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45963.367818865743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45963.367818865743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45963.367818865743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45963.367818865743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45963.367818865743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45963.367818865743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45963.367818865743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45963.367818865743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45963.367818865743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45963.367818865743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45963.367818865743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45963.367818865743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45963.367818865743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45963.367818865743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45963.367818865743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45963.367818865743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45963.367818865743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45963.367818865743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45963.367818865743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45963.367818865743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45963.367818865743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45963.367818865743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45963.367818865743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45963.367818865743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45963.367818865743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45963.367818865743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45963.367818865743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45963.367818865743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45963.367818865743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45963.367818865743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45963.367818865743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45963.367818865743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45963.367818865743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45963.367818865743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45963.367818865743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45963.367818865743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45963.367818865743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45963.367818865743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45963.367818865743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45963.367818865743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45963.367818865743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45963.367818865743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45963.367818865743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45963.367818865743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45963.367818865743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45963.367818865743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45963.367818865743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45963.367818865743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45963.367818865743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45963.367818865743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45963.367818865743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45963.367818865743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45963.367818865743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45963.367818865743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45963.367818865743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45963.367818865743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45963.367818865743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45963.367818865743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45963.367818865743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45963.367818865743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45963.367818865743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45963.367818865743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45963.367818865743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45963.367818865743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45963.367818865743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45963.367818865743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45963.367818865743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45963.367818865743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45963.367818865743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45963.367818865743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45963.367818865743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45963.367818865743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45963.367818865743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45963.367818865743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45963.367818865743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45963.367818865743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45963.367818865743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45963.367818865743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45963.367818865743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45963.367818865743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45963.367818865743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45963.367818865743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45963.367818865743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45963.367818865743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45963.367818865743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45963.367818865743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45963.367818865743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45963.367818865743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45963.367818865743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45963.367818865743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45963.367818865743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45963.367818865743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45963.367818865743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45963.367818865743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45963.367818865743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45963.367818865743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45963.367818865743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45963.367818865743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45963.367818865743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45963.367818865743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45963.367818865743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45963.367818865743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45963.367818865743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45963.367818865743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45963.367818865743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45963.367818865743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45963.367818865743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45963.367818865743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45963.367818865743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45963.367818865743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45963.367818865743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45963.367818865743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45963.367818865743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45963.367818865743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45963.367818865743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45963.367818865743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45963.367818865743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45963.367818865743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45963.367818865743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45963.367818865743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45963.367818865743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45963.367818865743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45963.367818865743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45963.367818865743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45963.367818865743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45963.367818865743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45963.367818865743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45963.367818865743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45963.367818865743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45963.367818865743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45963.367818865743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45963.367818865743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45963.367818865743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45963.367818865743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45963.367818865743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45963.367818865743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45963.367818865743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45963.367818865743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45963.367818865743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45963.367818865743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45963.367818865743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45963.367818865743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45963.367818865743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45963.367818865743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45963.367818865743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45963.367818865743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45963.367818865743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45963.367818865743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45963.367818865743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45963.367818865743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45963.367818865743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45963.367818865743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45963.367818865743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45963.367818865743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45963.367818865743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45963.367818865743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45963.367818865743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45963.367818865743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45963.367818865743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45963.367818865743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45963.367818865743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45963.367818865743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45963.367818865743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45963.367818865743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45963.367818865743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45963.367818865743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45963.367818865743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45963.367818865743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45963.367818865743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45963.367818865743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45963.367818865743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45963.367818865743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45963.367818865743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45963.367818865743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45963.367818865743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45963.367818865743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45963.367818865743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45963.367818865743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45963.367818865743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45963.367818865743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45963.367818865743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45963.367818865743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45963.367818865743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45963.367818865743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45963.367818865743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45963.367818865743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45963.367818865743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45963.367818865743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45963.367818865743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45963.367818865743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45963.367818865743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45963.367818865743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45963.367818865743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45963.367818865743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45963.367818865743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45963.367818865743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45963.367818865743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45963.367818865743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45963.367818865743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45963.367818865743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45963.367818865743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45963.367818865743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45963.367818865743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45963.367818865743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45963.367818865743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45963.367818865743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45963.367818865743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45963.367818865743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45963.367818865743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45963.367818865743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45963.367818865743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45963.367818865743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45963.367818865743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45963.367818865743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45963.367818865743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45963.367818865743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45963.367818865743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45963.367818865743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45963.367818865743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45963.367818865743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45963.367818865743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45963.367818865743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45963.367818865743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45963.367818865743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45963.367818865743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45963.367818865743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45963.367818865743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45963.367818865743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45963.367818865743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45963.367818865743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45963.367818865743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45963.367818865743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45963.367818865743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45963.367818865743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45963.367818865743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45963.367818865743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45963.367818865743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45963.367818865743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45963.367818865743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45963.367818865743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45963.367818865743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45963.367818865743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45963.367818865743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45963.367818865743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45963.367818865743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45963.367818865743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45963.367818865743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45963.367818865743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45963.367818865743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45963.367818865743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45963.367818865743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45963.367818865743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45963.367818865743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45963.367818865743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45963.367818865743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45963.367818865743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45963.367818865743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45963.367818865743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45963.367818865743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45963.367818865743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45963.367818865743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45963.367818865743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45963.367818865743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45963.367818865743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45963.367818865743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45963.367818865743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45963.367818865743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45963.367818865743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45963.367818865743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45963.367818865743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45963.367818865743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45963.367818865743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45963.367818865743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45963.367818865743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45963.367818865743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45963.367818865743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45963.367818865743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45963.367818865743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45963.367818865743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45963.367818865743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45963.367818865743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45963.367818865743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45963.367818865743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45963.367818865743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45963.367818865743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45963.367818865743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45963.367818865743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45963.367818865743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45963.367818865743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45963.367818865743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45963.367818865743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45963.367818865743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45963.367818865743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45963.367818865743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45963.367818865743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45963.367818865743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45963.367818865743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45963.367818865743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45963.367818865743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45963.367818865743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45963.367818865743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45963.367818865743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45963.367818865743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45963.367818865743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45963.367818865743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45963.367818865743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45963.367818865743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45963.367818865743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45963.367818865743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45963.367818865743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45963.367818865743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45963.367818865743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45963.367818865743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45963.367818865743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45963.367818865743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45963.367818865743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45963.367818865743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45963.367818865743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45963.367818865743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45963.367818865743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45963.367818865743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45963.367818865743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45963.367818865743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45963.367818865743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45963.367818865743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45963.367818865743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45963.367818865743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45963.367818865743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45963.367818865743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45963.367818865743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45963.367818865743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45963.367818865743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45963.367818865743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45963.367818865743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45963.367818865743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45963.367818865743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45963.367818865743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45963.367818865743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45963.367818865743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45963.367818865743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45963.367818865743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45963.367818865743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45963.367818865743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45963.367818865743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45963.367818865743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45963.367818865743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45963.367818865743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45963.367818865743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45963.367818865743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45963.367818865743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45963.367818865743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45963.367818865743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45963.367818865743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45963.367818865743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45963.367818865743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45963.367818865743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45963.367818865743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45963.367818865743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45963.367818865743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45963.367818865743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45963.367818865743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45963.367818865743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45963.367818865743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45963.367818865743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45963.367818865743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45963.367818865743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45963.367818865743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45963.367818865743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45963.367818865743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45963.367818865743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45963.367818865743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45963.367818865743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45963.367818865743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45963.367818865743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45963.367818865743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45963.367818865743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45963.367818865743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45963.367818865743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45963.367818865743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45963.367818865743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45963.367818865743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45963.367818865743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45963.367818865743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45963.367818865743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45963.367818865743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45963.367818865743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45963.367818865743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45963.367818865743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45963.367818865743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45963.367818865743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45963.367818865743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45963.367818865743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45963.367818865743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45963.367818865743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45963.367818865743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45963.367818865743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45963.367818865743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45963.367818865743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45963.367818865743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45963.367818865743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45963.367818865743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45963.367818865743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45963.367818865743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45963.367818865743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45963.367818865743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45963.367818865743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45963.367818865743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45963.367818865743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45963.367818865743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45963.367818865743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45963.367818865743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45963.367818865743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45963.367818865743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45963.367818865743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45963.367818865743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45963.367818865743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45963.367818865743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45963.367818865743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45963.367818865743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45963.367818865743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45963.367818865743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45963.367818865743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45963.367818865743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45963.367818865743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45963.367818865743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45963.367818865743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45963.367818865743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45963.367818865743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45963.367818865743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45963.367818865743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45963.367818865743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45963.367818865743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45963.367818865743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45963.367818865743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45963.367818865743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45963.367818865743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45963.367818865743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45963.367818865743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45963.367818865743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45963.367818865743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45963.367818865743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45963.367818865743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45963.367818865743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45963.367818865743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45963.367818865743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45963.367818865743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45963.367818865743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45963.367818865743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45963.367818865743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45963.367818865743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45963.367818865743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45963.367818865743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45963.367818865743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45963.367818865743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45963.367818865743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45963.367818865743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45963.367818865743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45963.367818865743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45963.367818865743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45963.367818865743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45963.367818865743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45963.367818865743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45963.367818865743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45963.367818865743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45963.367818865743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45963.367818865743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45963.367818865743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45963.367818865743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45963.367818865743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45963.367818865743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45963.367818865743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45963.367818865743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45963.367818865743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45963.367818865743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45963.367818865743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45963.367818865743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45963.367818865743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45963.367818865743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45963.367818865743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45963.367818865743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45963.367818865743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45963.367818865743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45963.367818865743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45963.367818865743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45963.367818865743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45963.367818865743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45963.367818865743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45963.367818865743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45963.367818865743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45963.367818865743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45963.367818865743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45963.367818865743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45963.367818865743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45963.367818865743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45963.367818865743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45963.367818865743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45963.367818865743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45963.367818865743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45963.367818865743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45963.367818865743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45963.367818865743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45963.367818865743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45963.367818865743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45963.367818865743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45963.367818865743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45963.367818865743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45963.367818865743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45963.367818865743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45963.367818865743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45963.367818865743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45963.367818865743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45963.367818865743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45963.367818865743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45963.367818865743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45963.367818865743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45963.367818865743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45963.367818865743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45963.367818865743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45963.367818865743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45963.367818865743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45963.367818865743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45963.367818865743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45963.367818865743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45963.367818865743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45963.367818865743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45963.367818865743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45963.367818865743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45963.367818865743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45963.367818865743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45963.367818865743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45963.367818865743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45963.367818865743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45963.367818865743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45963.367818865743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45963.367818865743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45963.367818865743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45963.367818865743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45963.367818865743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45963.367818865743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45963.367818865743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45963.367818865743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45963.367818865743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45963.367818865743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45963.367818865743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45963.367818865743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45963.367818865743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45963.367818865743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45963.367818865743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45963.367818865743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45963.367818865743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45963.367818865743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45963.367818865743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45963.367818865743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45963.367818865743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45963.367818865743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45963.367818865743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45963.367818865743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45963.367818865743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45963.367818865743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45963.367818865743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45963.367818865743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45963.367818865743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45963.367818865743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45963.367818865743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45963.367818865743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45963.367818865743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45963.367818865743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45963.367818865743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45963.367818865743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45963.367818865743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45963.367818865743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45963.367818865743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45963.367818865743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45963.367818865743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45963.367818865743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45963.367818865743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45963.367818865743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45963.367818865743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45963.367818865743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45963.367818865743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45963.367818865743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45963.367818865743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45963.367818865743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45963.367818865743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45963.367818865743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45963.367818865743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45963.367818865743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45963.367818865743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45963.367818865743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45963.367818865743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45963.367818865743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45963.367818865743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45963.367818865743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45963.367818865743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45963.367818865743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45963.367818865743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45963.367818865743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45963.367818865743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45963.367818865743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45963.367818865743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45963.367818865743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45963.367818865743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45963.367818865743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45963.367818865743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45963.367818865743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45963.367818865743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45963.367818865743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45963.367818865743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45963.367818865743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45963.367818865743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45963.367818865743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45963.367818865743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45963.367818865743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45963.367818865743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45963.367818865743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45963.367818865743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45963.367818865743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45963.367818865743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45963.367818865743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45963.367818865743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45963.367818865743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45963.367818865743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45963.367818865743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45963.367818865743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45963.367818865743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45963.367818865743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45963.367818865743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45963.367818865743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45963.367818865743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45963.367818865743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45963.367818865743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45963.367818865743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45963.367818865743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45963.367818865743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45963.367818865743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45963.367818865743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45963.367818865743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45963.367818865743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45963.367818865743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45963.367818865743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45963.367818865743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45963.367818865743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45963.367818865743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45963.367818865743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45963.367818865743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45963.367818865743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45963.367818865743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45963.367818865743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45963.367818865743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45963.367818865743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45963.367818865743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45963.367818865743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45963.367818865743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45963.367818865743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45963.367818865743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45963.367818865743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45963.367818865743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45963.367818865743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45963.367818865743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45963.367818865743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45963.367818865743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45963.367818865743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45963.367818865743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45963.367818865743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45963.367818865743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45963.367818865743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45963.367818865743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45963.367818865743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45963.367818865743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45963.367818865743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45963.367818865743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45963.367818865743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45963.367818865743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45963.367818865743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45963.367818865743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45963.367818865743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45963.367818865743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45963.367818865743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45963.367818865743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45963.367818865743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45963.367818865743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45963.367818865743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45963.367818865743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45963.367818865743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45963.367818865743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45963.367818865743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45963.367818865743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45963.367818865743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45963.367818865743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45963.367818865743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45963.367818865743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45963.367818865743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45963.367818865743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45963.367818865743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45963.367818865743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45963.367818865743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45963.367818865743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45963.367818865743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45963.367818865743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45963.367818865743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45963.367818865743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45963.367818865743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45963.367818865743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45963.367818865743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45963.367818865743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45963.367818865743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45963.367818865743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45963.367818865743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45963.367818865743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45963.367818865743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45963.367818865743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45963.367818865743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45963.367818865743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45963.367818865743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45963.367818865743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45963.367818865743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45963.367818865743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45963.367818865743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45963.367818865743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45963.367818865743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45963.367818865743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45963.367818865743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45963.367818865743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45963.367818865743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45963.367818865743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45963.367818865743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45963.367818865743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45963.367818865743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45963.367818865743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45963.367818865743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45963.367818865743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45963.367818865743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45963.367818865743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45963.367818865743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45963.367818865743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45963.367818865743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45963.367818865743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45963.367818865743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45963.367818865743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45963.367818865743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45963.367818865743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45963.367818865743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45963.367818865743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45963.367818865743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45963.367818865743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45963.367818865743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45963.367818865743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45963.367818865743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45963.367818865743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45963.367818865743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45963.367818865743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45963.367818865743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45963.367818865743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45963.367818865743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45963.367818865743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45963.367818865743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45963.367818865743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45963.367818865743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45963.367818865743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45963.367818865743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45963.367818865743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45963.367818865743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45963.367818865743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45963.367818865743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45963.367818865743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45963.367818865743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45963.367818865743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45963.367818865743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45963.367818865743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45963.367818865743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45963.367818865743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45963.367818865743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45963.367818865743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45963.367818865743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45963.367818865743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45963.367818865743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45963.367818865743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45963.367818865743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45963.367818865743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45963.367818865743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45963.367818865743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45963.367818865743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45963.367818865743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45963.367818865743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45963.367818865743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45963.367818865743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45963.367818865743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45963.367818865743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45963.367818865743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45963.367818865743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45963.367818865743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45963.367818865743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45963.367818865743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45963.367818865743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45963.367818865743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45963.367818865743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45963.367818865743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45963.367818865743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45963.367818865743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45963.367818865743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45963.367818865743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45963.367818865743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45963.367818865743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45963.367818865743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45963.367818865743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45963.367818865743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45963.367818865743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45963.367818865743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45963.367818865743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45963.367818865743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45963.367818865743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45963.367818865743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45963.367818865743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45963.367818865743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45963.367818865743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45963.367818865743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45963.367818865743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45963.367818865743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45963.367818865743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45963.367818865743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45963.367818865743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45963.367818865743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45963.367818865743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45963.367818865743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45963.367818865743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45963.367818865743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45963.367818865743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45963.367818865743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45963.367818865743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45963.367818865743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45963.367818865743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45963.367818865743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45963.367818865743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45963.367818865743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45963.367818865743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45963.367818865743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45963.367818865743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45963.367818865743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45963.367818865743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45963.367818865743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45963.367818865743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45963.367818865743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45963.367818865743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45963.367818865743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45963.367818865743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45963.367818865743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45963.367818865743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45963.367818865743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45963.367818865743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45963.367818865743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45963.367818865743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45963.367818865743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45963.367818865743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45963.367818865743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45963.367818865743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45963.367818865743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45963.367818865743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45963.367818865743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45963.367818865743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45963.367818865743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45963.367818865743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45963.367818865743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45963.367818865743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45963.367818865743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45963.367818865743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45963.367818865743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45963.367818865743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45963.367818865743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45963.367818865743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45963.367818865743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45963.367818865743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45963.367818865743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45963.367818865743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45963.367818865743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45963.367818865743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45963.367818865743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45963.367818865743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45963.367818865743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45963.367818865743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45963.367818865743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45963.367818865743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45963.367818865743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45963.367818865743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45963.367818865743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45963.367818865743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45963.367818865743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45963.367818865743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45963.367818865743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45963.367818865743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45963.367818865743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45963.367818865743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45963.367818865743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45963.367818865743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45963.367818865743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45963.367818865743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45963.367818865743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45963.367818865743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45963.367818865743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45963.367818865743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45963.367818865743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45963.367818865743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45963.367818865743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45963.367818865743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45963.367818865743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45963.367818865743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45963.367818865743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45963.367818865743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45963.367818865743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45963.367818865743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45963.367818865743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45963.367818865743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45963.367818865743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45963.367818865743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45963.367818865743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45963.367818865743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45963.367818865743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45963.367818865743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45963.367818865743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45963.367818865743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45963.367818865743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45963.367818865743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45963.367818865743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45963.367818865743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45963.367818865743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45963.367818865743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45963.367818865743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45963.367818865743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45963.367818865743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45963.367818865743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45963.367818865743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45963.367818865743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45963.367818865743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45963.367818865743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45963.367818865743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45963.367818865743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45963.367818865743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45963.367818865743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45963.367818865743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45963.367818865743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45963.367818865743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45963.367818865743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45963.367818865743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45963.367818865743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45963.367818865743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45963.367818865743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45963.367818865743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45963.367818865743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45963.367818865743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45963.367818865743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45963.367818865743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45963.367818865743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45963.367818865743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45963.367818865743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45963.367818865743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45963.367818865743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45963.367818865743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45963.367818865743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45963.367818865743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45963.367818865743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45963.367818865743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45963.367818865743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45963.367818865743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45963.367818865743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45963.367818865743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45963.367818865743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45963.367818865743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45963.367818865743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45963.367818865743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45963.367818865743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45963.367818865743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45963.367818865743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45963.367818865743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45963.367818865743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45963.367818865743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45963.367818865743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45963.367818865743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45963.367818865743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45963.367818865743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45963.367818865743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45963.367818865743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45963.367818865743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45963.367818865743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45963.367818865743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45963.367818865743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45963.367818865743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45963.367818865743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45963.367818865743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45963.367818865743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45963.367818865743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45963.367818865743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45963.367818865743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45963.367818865743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45963.367818865743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45963.367818865743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45963.367818865743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45963.367818865743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45963.367818865743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45963.367818865743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45963.367818865743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45963.367818865743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45963.367818865743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45963.367818865743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45963.367818865743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45963.367818865743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45963.367818865743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45963.367818865743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45963.367818865743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45963.367818865743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45963.367818865743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45963.367818865743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45963.367818865743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45963.367818865743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45963.367818865743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45963.367818865743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45963.367818865743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45963.367818865743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45963.367818865743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45963.367818865743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45963.367818865743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45963.367818865743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45963.367818865743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45963.367818865743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45963.367818865743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45963.367818865743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45963.367818865743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45963.367818865743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45963.367818865743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45963.367818865743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45963.367818865743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45963.367818865743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45963.367818865743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45963.367818865743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45963.367818865743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45963.367818865743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45963.367818865743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45963.367818865743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45963.367818865743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45963.367818865743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45963.367818865743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45963.367818865743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45963.367818865743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45963.367818865743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45963.367818865743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45963.367818865743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45963.367818865743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45963.367818865743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45963.367818865743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45963.367818865743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45963.367818865743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45963.367818865743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45963.367818865743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45963.367818865743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45963.367818865743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45963.367818865743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45963.367818865743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45963.367818865743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45963.367818865743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45963.367818865743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45963.367818865743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45963.367818865743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45963.367818865743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45963.367818865743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45963.367818865743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45963.367818865743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45963.367818865743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45963.367818865743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45963.367818865743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45963.367818865743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45963.367818865743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45963.367818865743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45963.367818865743</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259.88710127314698</v>
      </c>
      <c r="H2" s="98">
        <v>45703.474768518521</v>
      </c>
      <c r="I2" s="98" t="str">
        <f>IFERROR(VLOOKUP(D2,DB!A:F,6,0),"")</f>
        <v>SCECO</v>
      </c>
      <c r="J2" s="98" t="str">
        <f>IFERROR(VLOOKUP(D2,DB!A:G,7,0),"")</f>
        <v>Dead</v>
      </c>
      <c r="K2" s="100" t="s">
        <v>39117</v>
      </c>
      <c r="L2" s="93" t="str">
        <f>IFERROR(VLOOKUP(D2,DB!A:I,9,0),"")</f>
        <v>Latis</v>
      </c>
    </row>
    <row r="3" spans="1:16" ht="26.25" customHeight="1">
      <c r="A3" s="168" t="s">
        <v>39118</v>
      </c>
      <c r="B3" s="118" t="str">
        <f>IFERROR(VLOOKUP(D3,DB!A:K,11,0),"")</f>
        <v>R4</v>
      </c>
      <c r="C3" s="119">
        <v>1</v>
      </c>
      <c r="D3" s="93" t="s">
        <v>28974</v>
      </c>
      <c r="E3" s="97" t="s">
        <v>39021</v>
      </c>
      <c r="F3" s="122">
        <v>45960.96875</v>
      </c>
      <c r="G3" s="123">
        <f ca="1">IFERROR(NOW()-F3,"")</f>
        <v>2.3990688657431747</v>
      </c>
      <c r="H3" s="122">
        <v>45960.963101851848</v>
      </c>
      <c r="I3" s="118" t="str">
        <f>IFERROR(VLOOKUP(D3,DB!A:F,6,0),"")</f>
        <v>SCECO</v>
      </c>
      <c r="J3" s="118" t="str">
        <f>IFERROR(VLOOKUP(D3,DB!A:G,7,0),"")</f>
        <v>Weak</v>
      </c>
      <c r="K3" s="124" t="s">
        <v>39119</v>
      </c>
      <c r="L3" s="120" t="str">
        <f>IFERROR(VLOOKUP(D3,DB!A:I,9,0),"")</f>
        <v>Latis</v>
      </c>
    </row>
    <row r="4" spans="1:16" ht="15" customHeight="1">
      <c r="A4" s="118" t="s">
        <v>39120</v>
      </c>
      <c r="B4" s="118" t="str">
        <f>IFERROR(VLOOKUP(D4,DB!A:K,11,0),"")</f>
        <v>R4</v>
      </c>
      <c r="C4" s="119">
        <v>1</v>
      </c>
      <c r="D4" s="120" t="s">
        <v>35858</v>
      </c>
      <c r="E4" s="97" t="s">
        <v>39021</v>
      </c>
      <c r="F4" s="122">
        <v>45963.332511574074</v>
      </c>
      <c r="G4" s="123">
        <f ca="1">IFERROR(NOW()-F4,"")</f>
        <v>3.5307291669596452E-2</v>
      </c>
      <c r="H4" s="122">
        <v>45963.326585648145</v>
      </c>
      <c r="I4" s="118" t="str">
        <f>IFERROR(VLOOKUP(D4,DB!A:F,6,0),"")</f>
        <v>SCECO</v>
      </c>
      <c r="J4" s="118" t="str">
        <f>IFERROR(VLOOKUP(D4,DB!A:G,7,0),"")</f>
        <v>Dead</v>
      </c>
      <c r="K4" s="124" t="s">
        <v>39121</v>
      </c>
      <c r="L4" s="120" t="str">
        <f>IFERROR(VLOOKUP(D4,DB!A:I,9,0),"")</f>
        <v>Latis</v>
      </c>
    </row>
    <row r="5" spans="1:16" ht="15" customHeight="1">
      <c r="A5" s="118" t="s">
        <v>39122</v>
      </c>
      <c r="B5" s="118" t="str">
        <f>IFERROR(VLOOKUP(D5,DB!A:K,11,0),"")</f>
        <v>R4</v>
      </c>
      <c r="C5" s="119">
        <v>1</v>
      </c>
      <c r="D5" s="120" t="s">
        <v>34976</v>
      </c>
      <c r="E5" s="97" t="s">
        <v>39021</v>
      </c>
      <c r="F5" s="122"/>
      <c r="G5" s="123">
        <f ca="1">IFERROR(NOW()-F5,"")</f>
        <v>45963.367818865743</v>
      </c>
      <c r="H5" s="122">
        <v>45963.319837962961</v>
      </c>
      <c r="I5" s="118" t="str">
        <f>IFERROR(VLOOKUP(D5,DB!A:F,6,0),"")</f>
        <v>SCECO</v>
      </c>
      <c r="J5" s="118" t="str">
        <f>IFERROR(VLOOKUP(D5,DB!A:G,7,0),"")</f>
        <v>Vandalized</v>
      </c>
      <c r="K5" s="124" t="s">
        <v>39121</v>
      </c>
      <c r="L5" s="120" t="str">
        <f>IFERROR(VLOOKUP(D5,DB!A:I,9,0),"")</f>
        <v>Latis</v>
      </c>
    </row>
    <row r="6" spans="1:16" ht="15" customHeight="1">
      <c r="A6" s="118"/>
      <c r="B6" s="118" t="str">
        <f>IFERROR(VLOOKUP(D6,DB!A:K,11,0),"")</f>
        <v/>
      </c>
      <c r="C6" s="119"/>
      <c r="D6" s="120"/>
      <c r="E6" s="97" t="s">
        <v>39021</v>
      </c>
      <c r="F6" s="122"/>
      <c r="G6" s="123">
        <f ca="1">IFERROR(NOW()-F6,"")</f>
        <v>45963.367818865743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45963.367818865743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45963.367818865743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45963.367818865743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45963.367818865743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45963.367818865743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45963.367818865743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45963.367818865743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45963.367818865743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45963.367818865743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45963.367818865743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45963.367818865743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45963.367818865743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45963.367818865743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45963.367818865743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45963.367818865743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45963.367818865743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45963.367818865743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45963.367818865743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45963.367818865743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45963.367818865743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45963.367818865743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45963.367818865743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45963.367818865743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45963.367818865743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45963.367818865743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45963.367818865743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45963.367818865743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45963.367818865743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45963.367818865743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45963.367818865743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45963.367818865743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45963.367818865743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45963.367818865743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45963.367818865743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45963.367818865743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45963.367818865743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45963.367818865743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45963.367818865743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45963.367818865743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45963.367818865743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45963.367818865743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45963.367818865743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45963.367818865743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45963.367818865743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45963.367818865743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45963.367818865743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45963.367818865743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45963.367818865743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45963.367818865743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45963.367818865743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45963.367818865743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45963.367818865743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45963.367818865743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45963.367818865743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45963.367818865743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45963.367818865743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45963.367818865743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45963.367818865743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45963.367818865743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45963.367818865743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45963.367818865743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45963.367818865743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45963.367818865743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45963.367818865743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45963.367818865743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45963.367818865743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45963.367818865743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45963.367818865743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45963.367818865743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45963.367818865743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45963.367818865743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45963.367818865743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45963.367818865743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45963.367818865743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45963.367818865743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45963.367818865743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45963.367818865743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45963.367818865743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45963.367818865743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45963.367818865743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45963.367818865743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45963.367818865743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45963.367818865743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45963.367818865743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45963.367818865743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45963.367818865743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45963.367818865743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45963.367818865743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45963.367818865743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45963.367818865743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45963.367818865743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45963.367818865743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45963.367818865743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45963.367818865743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45963.367818865743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45963.367818865743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45963.367818865743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45963.367818865743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45963.367818865743</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45963.367818865743</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71.535758680554864</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39103</v>
      </c>
      <c r="F3" s="38">
        <v>45926.188877314817</v>
      </c>
      <c r="G3" s="143">
        <f t="shared" ref="G3" ca="1" si="0">IFERROR(NOW()-F3,"")</f>
        <v>37.178941550926538</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39103</v>
      </c>
      <c r="F4" s="152">
        <v>45948.661111111112</v>
      </c>
      <c r="G4" s="153">
        <f ca="1">IFERROR(NOW()-F4,"")</f>
        <v>14.70670775463077</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31670</v>
      </c>
      <c r="E5" s="151" t="s">
        <v>39021</v>
      </c>
      <c r="F5" s="152"/>
      <c r="G5" s="153">
        <f ca="1">IFERROR(NOW()-F5,"")</f>
        <v>45963.367818865743</v>
      </c>
      <c r="H5" s="152">
        <v>45963.347175925926</v>
      </c>
      <c r="I5" s="151" t="str">
        <f>IFERROR(VLOOKUP(D5,DB!A:F,6,0),"")</f>
        <v>SCECO</v>
      </c>
      <c r="J5" s="151" t="str">
        <f>IFERROR(VLOOKUP(D5,DB!A:G,7,0),"")</f>
        <v>Vandalized</v>
      </c>
      <c r="K5" s="151" t="s">
        <v>39130</v>
      </c>
      <c r="L5" s="151" t="str">
        <f>IFERROR(VLOOKUP(D5,DB!A:I,9,0),"")</f>
        <v>Latis</v>
      </c>
    </row>
    <row r="6" spans="1:13" ht="15">
      <c r="A6" s="151"/>
      <c r="B6" s="151" t="str">
        <f>IFERROR(VLOOKUP(D6,DB!A:K,11,0),"")</f>
        <v/>
      </c>
      <c r="C6" s="151"/>
      <c r="D6" s="169"/>
      <c r="E6" s="151"/>
      <c r="F6" s="152"/>
      <c r="G6" s="153">
        <f ca="1">IFERROR(NOW()-F6,"")</f>
        <v>45963.367818865743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45963.367818865743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45963.367818865743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45963.367818865743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45963.367818865743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45963.367818865743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45963.367818865743</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45963.367818865743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45963.367818865743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45963.367818865743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45963.367818865743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45963.367818865743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45963.367818865743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45963.367818865743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45963.367818865743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45963.367818865743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45963.367818865743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45963.367818865743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45963.367818865743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45963.367818865743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45963.367818865743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45963.367818865743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45963.367818865743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45963.367818865743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45963.367818865743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45963.367818865743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45963.367818865743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45963.367818865743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45963.367818865743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45963.367818865743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45963.367818865743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45963.367818865743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45963.367818865743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45963.367818865743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45963.367818865743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45963.367818865743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45963.367818865743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45963.367818865743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45963.367818865743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45963.367818865743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45963.367818865743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45963.367818865743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45963.367818865743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45963.367818865743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45963.367818865743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45963.367818865743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45963.367818865743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45963.367818865743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45963.367818865743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45963.367818865743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45963.367818865743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45963.367818865743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45963.367818865743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45963.367818865743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45963.367818865743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45963.367818865743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45963.367818865743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45963.367818865743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45963.367818865743</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45963.367818865743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45963.367818865743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45963.367818865743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45963.367818865743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45963.367818865743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45963.367818865743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45963.367818865743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45963.367818865743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45963.367818865743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45963.367818865743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45963.367818865743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45963.367818865743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45963.367818865743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45963.367818865743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45963.367818865743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45963.367818865743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45963.367818865743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45963.367818865743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45963.367818865743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45963.367818865743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45963.367818865743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45963.367818865743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45963.367818865743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45963.367818865743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45963.367818865743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45963.367818865743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45963.367818865743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45963.367818865743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45963.367818865743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45963.367818865743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45963.367818865743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45963.367818865743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45963.367818865743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45963.367818865743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45963.367818865743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45963.367818865743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45963.367818865743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45963.367818865743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45963.367818865743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45963.367818865743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45963.367818865743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45963.367818865743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45963.367818865743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45963.367818865743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45963.367818865743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45963.367818865743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45963.367818865743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45963.367818865743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45963.367818865743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45963.367818865743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45963.367818865743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45963.367818865743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45963.367818865743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45963.367818865743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45963.367818865743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45963.367818865743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45963.367818865743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45963.367818865743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45963.367818865743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45963.367818865743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45963.367818865743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45963.367818865743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45963.367818865743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45963.367818865743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45963.367818865743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45963.367818865743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45963.367818865743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45963.367818865743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45963.367818865743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45963.367818865743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45963.367818865743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45963.367818865743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45963.367818865743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45963.367818865743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45963.367818865743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45963.367818865743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45963.367818865743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45963.367818865743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45963.367818865743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45963.367818865743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45963.367818865743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45963.367818865743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45963.367818865743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45963.367818865743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45963.367818865743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45963.367818865743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45963.367818865743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45963.367818865743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45963.367818865743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45963.367818865743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45963.367818865743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45963.367818865743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45963.367818865743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45963.367818865743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45963.367818865743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45963.367818865743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45963.367818865743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45963.367818865743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45963.367818865743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45963.367818865743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45963.367818865743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45963.367818865743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45963.367818865743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45963.367818865743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45963.367818865743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45963.367818865743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45963.367818865743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45963.367818865743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45963.367818865743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45963.367818865743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45963.367818865743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45963.367818865743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45963.367818865743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45963.367818865743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45963.367818865743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45963.367818865743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45963.367818865743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45963.367818865743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45963.367818865743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45963.367818865743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45963.367818865743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45963.367818865743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45963.367818865743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45963.367818865743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45963.367818865743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45963.367818865743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45963.367818865743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45963.367818865743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45963.367818865743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45963.367818865743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45963.367818865743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45963.367818865743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45963.367818865743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45963.367818865743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45963.367818865743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45963.367818865743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45963.367818865743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45963.367818865743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45963.367818865743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45963.367818865743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45963.367818865743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45963.367818865743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45963.367818865743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45963.367818865743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45963.367818865743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45963.367818865743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45963.367818865743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45963.367818865743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45963.367818865743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45963.367818865743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45963.367818865743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45963.367818865743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45963.367818865743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45963.367818865743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45963.367818865743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45963.367818865743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45963.367818865743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45963.367818865743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45963.367818865743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45963.367818865743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45963.367818865743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45963.367818865743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45963.367818865743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45963.367818865743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45963.367818865743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45963.367818865743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45963.367818865743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45963.367818865743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45963.367818865743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45963.367818865743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45963.367818865743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45963.367818865743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45963.367818865743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45963.367818865743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45963.367818865743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45963.367818865743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45963.367818865743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45963.367818865743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45963.367818865743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45963.367818865743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45963.367818865743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45963.367818865743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45963.367818865743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45963.367818865743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45963.367818865743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45963.367818865743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45963.367818865743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45963.367818865743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45963.367818865743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45963.367818865743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45963.367818865743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45963.367818865743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45963.367818865743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45963.367818865743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45963.367818865743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45963.367818865743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45963.367818865743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45963.367818865743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45963.367818865743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45963.367818865743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45963.367818865743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45963.367818865743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45963.367818865743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45963.367818865743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45963.367818865743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45963.367818865743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45963.367818865743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45963.367818865743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45963.367818865743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45963.367818865743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45963.367818865743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45963.367818865743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45963.367818865743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45963.367818865743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45963.367818865743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45963.367818865743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45963.367818865743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45963.367818865743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45963.367818865743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45963.367818865743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45963.367818865743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45963.367818865743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45963.367818865743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45963.367818865743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45963.367818865743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45963.367818865743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45963.367818865743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45963.367818865743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45963.367818865743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45963.367818865743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45963.367818865743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45963.367818865743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45963.367818865743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45963.367818865743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45963.367818865743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45963.367818865743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45963.367818865743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45963.367818865743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45963.367818865743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45963.367818865743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45963.367818865743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45963.367818865743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45963.367818865743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45963.367818865743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45963.367818865743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45963.367818865743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45963.367818865743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45963.367818865743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45963.367818865743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45963.367818865743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45963.367818865743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45963.367818865743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45963.367818865743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45963.367818865743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45963.367818865743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45963.367818865743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45963.367818865743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45963.367818865743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45963.367818865743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45963.367818865743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45963.367818865743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45963.367818865743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45963.367818865743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45963.367818865743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45963.367818865743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45963.367818865743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45963.367818865743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45963.367818865743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45963.367818865743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45963.367818865743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45963.367818865743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45963.367818865743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45963.367818865743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45963.367818865743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45963.367818865743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45963.367818865743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45963.367818865743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45963.367818865743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45963.367818865743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45963.367818865743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45963.367818865743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45963.367818865743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45963.367818865743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45963.367818865743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45963.367818865743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45963.367818865743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45963.367818865743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45963.367818865743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45963.367818865743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45963.367818865743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45963.367818865743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45963.367818865743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45963.367818865743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45963.367818865743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45963.367818865743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45963.367818865743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45963.367818865743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45963.367818865743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45963.367818865743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45963.367818865743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45963.367818865743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45963.367818865743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45963.367818865743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45963.367818865743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45963.367818865743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45963.367818865743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45963.367818865743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45963.367818865743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45963.367818865743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45963.367818865743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45963.367818865743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45963.367818865743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45963.367818865743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45963.367818865743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45963.367818865743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45963.367818865743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45963.367818865743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45963.367818865743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45963.367818865743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45963.367818865743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45963.367818865743</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39131</v>
      </c>
      <c r="B2" s="102" t="str">
        <f>IFERROR(VLOOKUP(D2,DB!A:K,11,0),"")</f>
        <v>R6</v>
      </c>
      <c r="C2" s="104">
        <v>1</v>
      </c>
      <c r="D2" s="102" t="s">
        <v>34850</v>
      </c>
      <c r="E2" s="102" t="s">
        <v>39132</v>
      </c>
      <c r="F2" s="106">
        <v>45963.042118055557</v>
      </c>
      <c r="G2" s="76">
        <f ca="1">IFERROR(NOW()-F2,"-")</f>
        <v>0.3257008101863903</v>
      </c>
      <c r="H2" s="106">
        <v>45963.010358796295</v>
      </c>
      <c r="I2" s="102" t="str">
        <f>IFERROR(VLOOKUP(D2,DB!A:F,6,0),"")</f>
        <v>SCECO</v>
      </c>
      <c r="J2" s="101" t="str">
        <f>IFERROR(VLOOKUP(D2,DB!A:G,7,0),"")</f>
        <v>In progress</v>
      </c>
      <c r="K2" s="107" t="s">
        <v>39133</v>
      </c>
      <c r="L2" s="108" t="str">
        <f>IFERROR(VLOOKUP(D2,DB!A:I,9,0),"")</f>
        <v>Latis</v>
      </c>
    </row>
    <row r="3" spans="1:16383" ht="31.5" customHeight="1">
      <c r="A3" s="103"/>
      <c r="B3" s="102" t="str">
        <f>IFERROR(VLOOKUP(D3,DB!A:K,11,0),"")</f>
        <v/>
      </c>
      <c r="C3" s="104"/>
      <c r="D3" s="102"/>
      <c r="E3" s="105"/>
      <c r="F3" s="106"/>
      <c r="G3" s="76">
        <f ca="1">IFERROR(NOW()-F3,"-")</f>
        <v>45963.367818865743</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45963.367818865743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45963.367818865743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45963.367818865743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45963.367818865743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45963.367818865743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45963.367818865743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45963.367818865743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45963.367818865743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45963.367818865743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45963.367818865743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45963.367818865743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45963.367818865743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45963.367818865743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45963.367818865743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45963.367818865743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45963.367818865743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45963.367818865743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45963.367818865743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45963.367818865743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45963.367818865743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45963.367818865743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45963.367818865743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45963.367818865743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45963.367818865743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45963.367818865743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45963.367818865743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45963.367818865743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45963.367818865743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45963.367818865743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45963.367818865743</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