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111" documentId="120_S{2AC9BD13-BADA-5192-A53E-5A8FF88502F6}" xr6:coauthVersionLast="47" xr6:coauthVersionMax="47" xr10:uidLastSave="{A3B61ACF-D689-4E79-A7A9-19A00FD8D8DA}"/>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 i="3" l="1"/>
  <c r="D11" i="3"/>
  <c r="D10" i="3"/>
  <c r="D9" i="3"/>
  <c r="D8" i="3"/>
  <c r="D7" i="3"/>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7" i="5"/>
  <c r="B8" i="5"/>
  <c r="B9" i="5"/>
  <c r="B10" i="5"/>
  <c r="B11" i="5"/>
  <c r="B12" i="5"/>
  <c r="B13" i="5"/>
  <c r="B14" i="5"/>
  <c r="B15" i="5"/>
  <c r="B16" i="5"/>
  <c r="B17" i="5"/>
  <c r="B18" i="5"/>
  <c r="B19" i="5"/>
  <c r="B20" i="5"/>
  <c r="B21" i="5"/>
  <c r="B22" i="5"/>
  <c r="B23" i="5"/>
  <c r="B24" i="5"/>
  <c r="B25" i="5"/>
  <c r="B26" i="5"/>
  <c r="B27" i="5"/>
  <c r="B28" i="5"/>
  <c r="B29" i="5"/>
  <c r="B30" i="5"/>
  <c r="B31" i="5"/>
  <c r="B32" i="5"/>
  <c r="G6" i="5"/>
  <c r="G7" i="5"/>
  <c r="G8" i="5"/>
  <c r="G9" i="5"/>
  <c r="G10" i="5"/>
  <c r="G11" i="5"/>
  <c r="G12" i="5"/>
  <c r="G13" i="5"/>
  <c r="G14" i="5"/>
  <c r="G15" i="5"/>
  <c r="G16" i="5"/>
  <c r="G17" i="5"/>
  <c r="G18" i="5"/>
  <c r="G19" i="5"/>
  <c r="G20" i="5"/>
  <c r="G21" i="5"/>
  <c r="G22" i="5"/>
  <c r="G23" i="5"/>
  <c r="G24" i="5"/>
  <c r="G25" i="5"/>
  <c r="G26" i="5"/>
  <c r="G27" i="5"/>
  <c r="G28" i="5"/>
  <c r="G29" i="5"/>
  <c r="G30" i="5"/>
  <c r="G31" i="5"/>
  <c r="G32" i="5"/>
  <c r="I6" i="5"/>
  <c r="I7" i="5"/>
  <c r="I8" i="5"/>
  <c r="I9" i="5"/>
  <c r="I10" i="5"/>
  <c r="I11" i="5"/>
  <c r="I12" i="5"/>
  <c r="I13" i="5"/>
  <c r="I14" i="5"/>
  <c r="I15" i="5"/>
  <c r="I16" i="5"/>
  <c r="I17" i="5"/>
  <c r="I18" i="5"/>
  <c r="I19" i="5"/>
  <c r="I20" i="5"/>
  <c r="I21" i="5"/>
  <c r="I22" i="5"/>
  <c r="I23" i="5"/>
  <c r="I24" i="5"/>
  <c r="I25" i="5"/>
  <c r="I26" i="5"/>
  <c r="I27" i="5"/>
  <c r="I28" i="5"/>
  <c r="I29" i="5"/>
  <c r="I30" i="5"/>
  <c r="I31" i="5"/>
  <c r="I32" i="5"/>
  <c r="J6" i="5"/>
  <c r="J7" i="5"/>
  <c r="J8" i="5"/>
  <c r="J9" i="5"/>
  <c r="J10" i="5"/>
  <c r="J11" i="5"/>
  <c r="J12" i="5"/>
  <c r="J13" i="5"/>
  <c r="J14" i="5"/>
  <c r="J15" i="5"/>
  <c r="J16" i="5"/>
  <c r="J17" i="5"/>
  <c r="J18" i="5"/>
  <c r="J19" i="5"/>
  <c r="J20" i="5"/>
  <c r="J21" i="5"/>
  <c r="J22" i="5"/>
  <c r="J23" i="5"/>
  <c r="J24" i="5"/>
  <c r="J25" i="5"/>
  <c r="J26" i="5"/>
  <c r="J27" i="5"/>
  <c r="J28" i="5"/>
  <c r="J29" i="5"/>
  <c r="J30" i="5"/>
  <c r="J31" i="5"/>
  <c r="J32" i="5"/>
  <c r="L6" i="5"/>
  <c r="L7"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14"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alcChain>
</file>

<file path=xl/sharedStrings.xml><?xml version="1.0" encoding="utf-8"?>
<sst xmlns="http://schemas.openxmlformats.org/spreadsheetml/2006/main" count="181519" uniqueCount="39137">
  <si>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</si>
  <si>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</si>
  <si>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</si>
  <si>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</si>
  <si>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</si>
  <si>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</si>
  <si>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</si>
  <si>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</si>
  <si>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</si>
  <si>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</si>
  <si>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</si>
  <si>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</si>
  <si>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</si>
  <si>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</si>
  <si>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</si>
  <si>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</si>
  <si>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</si>
  <si>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</si>
  <si>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</si>
  <si>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</si>
  <si>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</si>
  <si>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</si>
  <si>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</si>
  <si>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</si>
  <si>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</si>
  <si>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</si>
  <si>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</si>
  <si>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</si>
  <si>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</si>
  <si>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</si>
  <si>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</si>
  <si>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</si>
  <si>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</si>
  <si>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</si>
  <si>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</si>
  <si>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</si>
  <si>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</si>
  <si>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</si>
  <si>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</si>
  <si>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</si>
  <si>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</si>
  <si>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</si>
  <si>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</si>
  <si>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</si>
  <si>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</si>
  <si>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</si>
  <si>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</si>
  <si>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</si>
  <si>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</si>
  <si>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</si>
  <si>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</si>
  <si>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</si>
  <si>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</si>
  <si>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</si>
  <si>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</si>
  <si>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</si>
  <si>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</si>
  <si>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</si>
  <si>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</si>
  <si>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</si>
  <si>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</si>
  <si>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</si>
  <si>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</si>
  <si>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</si>
  <si>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</si>
  <si>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</si>
  <si>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</si>
  <si>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</si>
  <si>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</si>
  <si>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</si>
  <si>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</si>
  <si>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</si>
  <si>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</si>
  <si>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</si>
  <si>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</si>
  <si>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</si>
  <si>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</si>
  <si>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</si>
  <si>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</si>
  <si>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</si>
  <si>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</si>
  <si>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</si>
  <si>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</si>
  <si>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</si>
  <si>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</si>
  <si>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</si>
  <si>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</si>
  <si>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</si>
  <si>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</si>
  <si>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</si>
  <si>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</si>
  <si>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</si>
  <si>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</si>
  <si>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</si>
  <si>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</si>
  <si>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</si>
  <si>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</si>
  <si>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</si>
  <si>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</si>
  <si>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</si>
  <si>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</si>
  <si>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</si>
  <si>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</si>
  <si>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</si>
  <si>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</si>
  <si>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</si>
  <si>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</si>
  <si>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</si>
  <si>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</si>
  <si>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</si>
  <si>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</si>
  <si>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</si>
  <si>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</si>
  <si>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</si>
  <si>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</si>
  <si>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</si>
  <si>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</si>
  <si>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</si>
  <si>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</si>
  <si>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</si>
  <si>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</si>
  <si>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</si>
  <si>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</si>
  <si>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</si>
  <si>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</si>
  <si>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</si>
  <si>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</si>
  <si>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</si>
  <si>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</si>
  <si>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</si>
  <si>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</si>
  <si>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</si>
  <si>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</si>
  <si>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</si>
  <si>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</si>
  <si>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</si>
  <si>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</si>
  <si>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</si>
  <si>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</si>
  <si>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</si>
  <si>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</si>
  <si>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</si>
  <si>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</si>
  <si>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</si>
  <si>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</si>
  <si>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</si>
  <si>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</si>
  <si>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</si>
  <si>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</si>
  <si>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</si>
  <si>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</si>
  <si>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</si>
  <si>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</si>
  <si>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</si>
  <si>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</si>
  <si>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</si>
  <si>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</si>
  <si>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</si>
  <si>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</si>
  <si>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</si>
  <si>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</si>
  <si>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</si>
  <si>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</si>
  <si>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</si>
  <si>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</si>
  <si>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</si>
  <si>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</si>
  <si>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</si>
  <si>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</si>
  <si>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</si>
  <si>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</si>
  <si>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</si>
  <si>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</si>
  <si>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</si>
  <si>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</si>
  <si>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</si>
  <si>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</si>
  <si>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</si>
  <si>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</si>
  <si>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</si>
  <si>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</si>
  <si>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</si>
  <si>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</si>
  <si>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</si>
  <si>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</si>
  <si>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</si>
  <si>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</si>
  <si>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</si>
  <si>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</si>
  <si>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</si>
  <si>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</si>
  <si>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</si>
  <si>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</si>
  <si>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</si>
  <si>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</si>
  <si>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</si>
  <si>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</si>
  <si>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</si>
  <si>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</si>
  <si>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</si>
  <si>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</si>
  <si>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</si>
  <si>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</si>
  <si>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</si>
  <si>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</si>
  <si>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</si>
  <si>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</si>
  <si>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</si>
  <si>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</si>
  <si>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</si>
  <si>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</si>
  <si>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</si>
  <si>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</si>
  <si>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</si>
  <si>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</si>
  <si>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</si>
  <si>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</si>
  <si>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</si>
  <si>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</si>
  <si>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</si>
  <si>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</si>
  <si>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</si>
  <si>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</si>
  <si>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</si>
  <si>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</si>
  <si>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</si>
  <si>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</si>
  <si>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</si>
  <si>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</si>
  <si>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</si>
  <si>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</si>
  <si>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</si>
  <si>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</si>
  <si>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</si>
  <si>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</si>
  <si>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</si>
  <si>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</si>
  <si>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</si>
  <si>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</si>
  <si>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</si>
  <si>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</si>
  <si>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</si>
  <si>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</si>
  <si>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</si>
  <si>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</si>
  <si>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</si>
  <si>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</si>
  <si>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</si>
  <si>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</si>
  <si>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</si>
  <si>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</si>
  <si>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</si>
  <si>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</si>
  <si>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</si>
  <si>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</si>
  <si>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</si>
  <si>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</si>
  <si>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</si>
  <si>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</si>
  <si>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</si>
  <si>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</si>
  <si>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</si>
  <si>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</si>
  <si>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</si>
  <si>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</si>
  <si>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</si>
  <si>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</si>
  <si>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</si>
  <si>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</si>
  <si>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</si>
  <si>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</si>
  <si>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</si>
  <si>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</si>
  <si>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</si>
  <si>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</si>
  <si>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</si>
  <si>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</si>
  <si>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</si>
  <si>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</si>
  <si>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</si>
  <si>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</si>
  <si>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</si>
  <si>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</si>
  <si>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</si>
  <si>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</si>
  <si>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</si>
  <si>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</si>
  <si>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</si>
  <si>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</si>
  <si>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</si>
  <si>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</si>
  <si>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</si>
  <si>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</si>
  <si>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</si>
  <si>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</si>
  <si>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</si>
  <si>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</si>
  <si>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</si>
  <si>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</si>
  <si>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</si>
  <si>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</si>
  <si>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</si>
  <si>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</si>
  <si>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</si>
  <si>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</si>
  <si>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</si>
  <si>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</si>
  <si>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</si>
  <si>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</si>
  <si>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</si>
  <si>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</si>
  <si>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</si>
  <si>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</si>
  <si>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</si>
  <si>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</si>
  <si>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</si>
  <si>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</si>
  <si>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</si>
  <si>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</si>
  <si>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</si>
  <si>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</si>
  <si>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</si>
  <si>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</si>
  <si>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</si>
  <si>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</si>
  <si>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</si>
  <si>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</si>
  <si>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</si>
  <si>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</si>
  <si>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</si>
  <si>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</si>
  <si>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</si>
  <si>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</si>
  <si>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</si>
  <si>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</si>
  <si>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</si>
  <si>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</si>
  <si>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</si>
  <si>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</si>
  <si>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</si>
  <si>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</si>
  <si>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</si>
  <si>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</si>
  <si>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</si>
  <si>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</si>
  <si>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</si>
  <si>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</si>
  <si>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</si>
  <si>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</si>
  <si>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</si>
  <si>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</si>
  <si>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</si>
  <si>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</si>
  <si>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</si>
  <si>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</si>
  <si>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</si>
  <si>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</si>
  <si>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</si>
  <si>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</si>
  <si>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</si>
  <si>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</si>
  <si>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</si>
  <si>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</si>
  <si>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</si>
  <si>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</si>
  <si>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</si>
  <si>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</si>
  <si>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</si>
  <si>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</si>
  <si>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</si>
  <si>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</si>
  <si>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</si>
  <si>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</si>
  <si>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</si>
  <si>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</si>
  <si>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</si>
  <si>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</si>
  <si>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</si>
  <si>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</si>
  <si>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</si>
  <si>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</si>
  <si>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</si>
  <si>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</si>
  <si>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</si>
  <si>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</si>
  <si>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</si>
  <si>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</si>
  <si>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</si>
  <si>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</si>
  <si>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</si>
  <si>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</si>
  <si>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</si>
  <si>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</si>
  <si>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</si>
  <si>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</si>
  <si>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</si>
  <si>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</si>
  <si>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</si>
  <si>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</si>
  <si>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</si>
  <si>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</si>
  <si>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</si>
  <si>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</si>
  <si>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</si>
  <si>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</si>
  <si>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</si>
  <si>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</si>
  <si>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</si>
  <si>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</si>
  <si>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</si>
  <si>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</si>
  <si>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</si>
  <si>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</si>
  <si>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</si>
  <si>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</si>
  <si>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</si>
  <si>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</si>
  <si>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</si>
  <si>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</si>
  <si>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</si>
  <si>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</si>
  <si>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</si>
  <si>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</si>
  <si>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</si>
  <si>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</si>
  <si>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</si>
  <si>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</si>
  <si>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</si>
  <si>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</si>
  <si>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</si>
  <si>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</si>
  <si>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</si>
  <si>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</si>
  <si>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</si>
  <si>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</si>
  <si>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</si>
  <si>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</si>
  <si>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</si>
  <si>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</si>
  <si>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</si>
  <si>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</si>
  <si>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</si>
  <si>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</si>
  <si>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</si>
  <si>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</si>
  <si>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</si>
  <si>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</si>
  <si>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</si>
  <si>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</si>
  <si>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</si>
  <si>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</si>
  <si>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</si>
  <si>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</si>
  <si>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</si>
  <si>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</si>
  <si>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</si>
  <si>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</si>
  <si>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</si>
  <si>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</si>
  <si>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</si>
  <si>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</si>
  <si>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</si>
  <si>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</si>
  <si>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</si>
  <si>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</si>
  <si>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</si>
  <si>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</si>
  <si>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</si>
  <si>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</si>
  <si>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</si>
  <si>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</si>
  <si>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</si>
  <si>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</si>
  <si>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</si>
  <si>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</si>
  <si>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</si>
  <si>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</si>
  <si>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</si>
  <si>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</si>
  <si>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</si>
  <si>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</si>
  <si>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</si>
  <si>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</si>
  <si>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</si>
  <si>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</si>
  <si>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</si>
  <si>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</si>
  <si>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</si>
  <si>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</si>
  <si>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</si>
  <si>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</si>
  <si>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</si>
  <si>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</si>
  <si>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</si>
  <si>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</si>
  <si>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</si>
  <si>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</si>
  <si>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</si>
  <si>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</si>
  <si>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</si>
  <si>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</si>
  <si>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</si>
  <si>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</si>
  <si>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</si>
  <si>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</si>
  <si>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</si>
  <si>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</si>
  <si>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</si>
  <si>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</si>
  <si>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</si>
  <si>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</si>
  <si>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</si>
  <si>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</si>
  <si>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</si>
  <si>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</si>
  <si>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</si>
  <si>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</si>
  <si>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</si>
  <si>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</si>
  <si>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</si>
  <si>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</si>
  <si>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</si>
  <si>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</si>
  <si>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</si>
  <si>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</si>
  <si>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</si>
  <si>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</si>
  <si>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</si>
  <si>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</si>
  <si>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</si>
  <si>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</si>
  <si>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</si>
  <si>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</si>
  <si>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</si>
  <si>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</si>
  <si>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</si>
  <si>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</si>
  <si>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</si>
  <si>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</si>
  <si>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</si>
  <si>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</si>
  <si>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</si>
  <si>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</si>
  <si>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</si>
  <si>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</si>
  <si>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</si>
  <si>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</si>
  <si>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</si>
  <si>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</si>
  <si>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</si>
  <si>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</si>
  <si>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</si>
  <si>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</si>
  <si>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</si>
  <si>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</si>
  <si>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</si>
  <si>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</si>
  <si>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</si>
  <si>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</si>
  <si>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</si>
  <si>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</si>
  <si>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</si>
  <si>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</si>
  <si>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</si>
  <si>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</si>
  <si>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</si>
  <si>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</si>
  <si>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</si>
  <si>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</si>
  <si>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</si>
  <si>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</si>
  <si>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</si>
  <si>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</si>
  <si>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</si>
  <si>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</si>
  <si>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</si>
  <si>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</si>
  <si>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</si>
  <si>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</si>
  <si>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</si>
  <si>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</si>
  <si>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</si>
  <si>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</si>
  <si>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</si>
  <si>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</si>
  <si>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</si>
  <si>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</si>
  <si>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</si>
  <si>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</si>
  <si>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</si>
  <si>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</si>
  <si>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</si>
  <si>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</si>
  <si>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</si>
  <si>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</si>
  <si>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</si>
  <si>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</si>
  <si>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</si>
  <si>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</si>
  <si>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</si>
  <si>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</si>
  <si>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</si>
  <si>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</si>
  <si>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</si>
  <si>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</si>
  <si>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</si>
  <si>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</si>
  <si>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</si>
  <si>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</si>
  <si>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</si>
  <si>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</si>
  <si>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</si>
  <si>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</si>
  <si>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</si>
  <si>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</si>
  <si>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</si>
  <si>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</si>
  <si>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</si>
  <si>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</si>
  <si>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</si>
  <si>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</si>
  <si>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</si>
  <si>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</si>
  <si>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</si>
  <si>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</si>
  <si>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</si>
  <si>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</si>
  <si>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</si>
  <si>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</si>
  <si>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</si>
  <si>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</si>
  <si>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</si>
  <si>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</si>
  <si>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</si>
  <si>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</si>
  <si>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</si>
  <si>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</si>
  <si>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</si>
  <si>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</si>
  <si>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</si>
  <si>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</si>
  <si>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</si>
  <si>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</si>
  <si>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</si>
  <si>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</si>
  <si>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</si>
  <si>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</si>
  <si>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</si>
  <si>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</si>
  <si>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</si>
  <si>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</si>
  <si>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</si>
  <si>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</si>
  <si>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</si>
  <si>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</si>
  <si>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</si>
  <si>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</si>
  <si>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</si>
  <si>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</si>
  <si>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</si>
  <si>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</si>
  <si>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</si>
  <si>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</si>
  <si>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</si>
  <si>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</si>
  <si>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</si>
  <si>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</si>
  <si>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</si>
  <si>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</si>
  <si>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</si>
  <si>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</si>
  <si>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</si>
  <si>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</si>
  <si>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</si>
  <si>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</si>
  <si>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</si>
  <si>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</si>
  <si>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</si>
  <si>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</si>
  <si>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</si>
  <si>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</si>
  <si>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</si>
  <si>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</si>
  <si>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</si>
  <si>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</si>
  <si>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</si>
  <si>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</si>
  <si>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</si>
  <si>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</si>
  <si>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</si>
  <si>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</si>
  <si>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</si>
  <si>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</si>
  <si>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</si>
  <si>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</si>
  <si>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</si>
  <si>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</si>
  <si>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</si>
  <si>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</si>
  <si>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</si>
  <si>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</si>
  <si>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</si>
  <si>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</si>
  <si>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</si>
  <si>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</si>
  <si>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</si>
  <si>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</si>
  <si>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</si>
  <si>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</si>
  <si>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</si>
  <si>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</si>
  <si>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</si>
  <si>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</si>
  <si>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</si>
  <si>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</si>
  <si>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</si>
  <si>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</si>
  <si>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</si>
  <si>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</si>
  <si>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</si>
  <si>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</si>
  <si>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</si>
  <si>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</si>
  <si>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</si>
  <si>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</si>
  <si>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</si>
  <si>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</si>
  <si>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</si>
  <si>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</si>
  <si>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</si>
  <si>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</si>
  <si>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</si>
  <si>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</si>
  <si>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</si>
  <si>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</si>
  <si>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</si>
  <si>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</si>
  <si>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</si>
  <si>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</si>
  <si>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</si>
  <si>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</si>
  <si>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</si>
  <si>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</si>
  <si>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</si>
  <si>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</si>
  <si>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</si>
  <si>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</si>
  <si>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</si>
  <si>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</si>
  <si>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</si>
  <si>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</si>
  <si>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</si>
  <si>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</si>
  <si>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</si>
  <si>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</si>
  <si>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</si>
  <si>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</si>
  <si>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</si>
  <si>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</si>
  <si>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</si>
  <si>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</si>
  <si>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</si>
  <si>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</si>
  <si>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</si>
  <si>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</si>
  <si>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</si>
  <si>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</si>
  <si>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</si>
  <si>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</si>
  <si>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</si>
  <si>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</si>
  <si>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</si>
  <si>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</si>
  <si>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</si>
  <si>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</si>
  <si>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</si>
  <si>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</si>
  <si>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</si>
  <si>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</si>
  <si>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</si>
  <si>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</si>
  <si>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</si>
  <si>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</si>
  <si>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</si>
  <si>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</si>
  <si>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</si>
  <si>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</si>
  <si>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</si>
  <si>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</si>
  <si>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</si>
  <si>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</si>
  <si>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</si>
  <si>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</si>
  <si>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</si>
  <si>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</si>
  <si>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</si>
  <si>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</si>
  <si>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</si>
  <si>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</si>
  <si>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</si>
  <si>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</si>
  <si>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</si>
  <si>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</si>
  <si>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</si>
  <si>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</si>
  <si>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</si>
  <si>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</si>
  <si>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</si>
  <si>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</si>
  <si>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</si>
  <si>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</si>
  <si>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</si>
  <si>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</si>
  <si>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</si>
  <si>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</si>
  <si>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</si>
  <si>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</si>
  <si>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</si>
  <si>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</si>
  <si>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</si>
  <si>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</si>
  <si>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</si>
  <si>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</si>
  <si>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</si>
  <si>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</si>
  <si>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</si>
  <si>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</si>
  <si>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</si>
  <si>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</si>
  <si>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</si>
  <si>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</si>
  <si>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</si>
  <si>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</si>
  <si>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</si>
  <si>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</si>
  <si>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</si>
  <si>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</si>
  <si>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</si>
  <si>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</si>
  <si>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</si>
  <si>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</si>
  <si>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</si>
  <si>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</si>
  <si>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</si>
  <si>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</si>
  <si>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</si>
  <si>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</si>
  <si>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</si>
  <si>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</si>
  <si>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</si>
  <si>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</si>
  <si>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</si>
  <si>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</si>
  <si>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</si>
  <si>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</si>
  <si>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</si>
  <si>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</si>
  <si>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</si>
  <si>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</si>
  <si>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</si>
  <si>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</si>
  <si>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</si>
  <si>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</si>
  <si>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</si>
  <si>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</si>
  <si>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</si>
  <si>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</si>
  <si>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</si>
  <si>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</si>
  <si>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</si>
  <si>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</si>
  <si>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</si>
  <si>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</si>
  <si>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</si>
  <si>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</si>
  <si>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</si>
  <si>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</si>
  <si>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</si>
  <si>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</si>
  <si>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</si>
  <si>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</si>
  <si>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</si>
  <si>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</si>
  <si>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</si>
  <si>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</si>
  <si>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</si>
  <si>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</si>
  <si>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</si>
  <si>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</si>
  <si>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</si>
  <si>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</si>
  <si>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</si>
  <si>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</si>
  <si>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</si>
  <si>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</si>
  <si>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</si>
  <si>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</si>
  <si>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</si>
  <si>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</si>
  <si>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</si>
  <si>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</si>
  <si>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</si>
  <si>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</si>
  <si>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</si>
  <si>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</si>
  <si>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</si>
  <si>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</si>
  <si>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</si>
  <si>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</si>
  <si>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</si>
  <si>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</si>
  <si>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</si>
  <si>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</si>
  <si>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</si>
  <si>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</si>
  <si>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</si>
  <si>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</si>
  <si>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</si>
  <si>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</si>
  <si>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</si>
  <si>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</si>
  <si>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</si>
  <si>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</si>
  <si>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</si>
  <si>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</si>
  <si>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</si>
  <si>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</si>
  <si>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</si>
  <si>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</si>
  <si>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</si>
  <si>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</si>
  <si>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</si>
  <si>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</si>
  <si>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</si>
  <si>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</si>
  <si>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</si>
  <si>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</si>
  <si>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</si>
  <si>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</si>
  <si>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</si>
  <si>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</si>
  <si>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</si>
  <si>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</si>
  <si>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</si>
  <si>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</si>
  <si>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</si>
  <si>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</si>
  <si>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</si>
  <si>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</si>
  <si>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</si>
  <si>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</si>
  <si>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</si>
  <si>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</si>
  <si>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</si>
  <si>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</si>
  <si>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</si>
  <si>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</si>
  <si>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</si>
  <si>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</si>
  <si>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</si>
  <si>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</si>
  <si>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</si>
  <si>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</si>
  <si>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</si>
  <si>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</si>
  <si>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</si>
  <si>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</si>
  <si>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</si>
  <si>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</si>
  <si>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</si>
  <si>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</si>
  <si>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</si>
  <si>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</si>
  <si>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</si>
  <si>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</si>
  <si>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</si>
  <si>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</si>
  <si>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</si>
  <si>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</si>
  <si>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</si>
  <si>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</si>
  <si>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</si>
  <si>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</si>
  <si>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</si>
  <si>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</si>
  <si>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</si>
  <si>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</si>
  <si>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</si>
  <si>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</si>
  <si>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</si>
  <si>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</si>
  <si>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</si>
  <si>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</si>
  <si>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</si>
  <si>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</si>
  <si>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</si>
  <si>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</si>
  <si>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</si>
  <si>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</si>
  <si>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</si>
  <si>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</si>
  <si>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</si>
  <si>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</si>
  <si>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</si>
  <si>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</si>
  <si>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</si>
  <si>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</si>
  <si>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</si>
  <si>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</si>
  <si>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</si>
  <si>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</si>
  <si>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</si>
  <si>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</si>
  <si>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</si>
  <si>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</si>
  <si>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</si>
  <si>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</si>
  <si>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</si>
  <si>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</si>
  <si>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</si>
  <si>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</si>
  <si>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</si>
  <si>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</si>
  <si>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</si>
  <si>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</si>
  <si>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</si>
  <si>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</si>
  <si>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</si>
  <si>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</si>
  <si>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</si>
  <si>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</si>
  <si>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</si>
  <si>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</si>
  <si>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</si>
  <si>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</si>
  <si>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</si>
  <si>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</si>
  <si>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</si>
  <si>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</si>
  <si>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</si>
  <si>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</si>
  <si>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</si>
  <si>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</si>
  <si>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</si>
  <si>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</si>
  <si>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</si>
  <si>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</si>
  <si>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</si>
  <si>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</si>
  <si>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</si>
  <si>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</si>
  <si>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</si>
  <si>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</si>
  <si>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</si>
  <si>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</si>
  <si>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</si>
  <si>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</si>
  <si>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</si>
  <si>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</si>
  <si>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</si>
  <si>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</si>
  <si>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</si>
  <si>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</si>
  <si>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</si>
  <si>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</si>
  <si>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</si>
  <si>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</si>
  <si>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</si>
  <si>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</si>
  <si>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</si>
  <si>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</si>
  <si>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</si>
  <si>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</si>
  <si>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</si>
  <si>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</si>
  <si>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</si>
  <si>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</si>
  <si>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</si>
  <si>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</si>
  <si>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</si>
  <si>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</si>
  <si>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</si>
  <si>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</si>
  <si>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</si>
  <si>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</si>
  <si>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</si>
  <si>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</si>
  <si>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</si>
  <si>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</si>
  <si>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</si>
  <si>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</si>
  <si>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</si>
  <si>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</si>
  <si>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</si>
  <si>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</si>
  <si>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</si>
  <si>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</si>
  <si>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</si>
  <si>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</si>
  <si>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</si>
  <si>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</si>
  <si>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</si>
  <si>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</si>
  <si>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</si>
  <si>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</si>
  <si>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</si>
  <si>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</si>
  <si>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</si>
  <si>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</si>
  <si>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</si>
  <si>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</si>
  <si>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</si>
  <si>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</si>
  <si>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</si>
  <si>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</si>
  <si>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</si>
  <si>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</si>
  <si>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</si>
  <si>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</si>
  <si>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</si>
  <si>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</si>
  <si>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</si>
  <si>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</si>
  <si>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</si>
  <si>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</si>
  <si>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</si>
  <si>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</si>
  <si>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</si>
  <si>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</si>
  <si>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</si>
  <si>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</si>
  <si>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</si>
  <si>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</si>
  <si>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</si>
  <si>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</si>
  <si>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</si>
  <si>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</si>
  <si>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</si>
  <si>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</si>
  <si>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</si>
  <si>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</si>
  <si>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</si>
  <si>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</si>
  <si>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</si>
  <si>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</si>
  <si>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</si>
  <si>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</si>
  <si>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</si>
  <si>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</si>
  <si>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</si>
  <si>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</si>
  <si>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</si>
  <si>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</si>
  <si>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</si>
  <si>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</si>
  <si>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</si>
  <si>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</si>
  <si>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</si>
  <si>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</si>
  <si>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</si>
  <si>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</si>
  <si>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</si>
  <si>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</si>
  <si>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</si>
  <si>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</si>
  <si>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</si>
  <si>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</si>
  <si>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</si>
  <si>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</si>
  <si>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</si>
  <si>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</si>
  <si>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</si>
  <si>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</si>
  <si>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</si>
  <si>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</si>
  <si>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</si>
  <si>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</si>
  <si>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</si>
  <si>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</si>
  <si>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</si>
  <si>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</si>
  <si>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</si>
  <si>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</si>
  <si>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</si>
  <si>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</si>
  <si>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</si>
  <si>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</si>
  <si>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</si>
  <si>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</si>
  <si>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</si>
  <si>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</si>
  <si>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</si>
  <si>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</si>
  <si>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</si>
  <si>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</si>
  <si>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</si>
  <si>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</si>
  <si>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</si>
  <si>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</si>
  <si>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</si>
  <si>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</si>
  <si>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</si>
  <si>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</si>
  <si>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</si>
  <si>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</si>
  <si>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</si>
  <si>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</si>
  <si>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</si>
  <si>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</si>
  <si>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</si>
  <si>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</si>
  <si>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</si>
  <si>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</si>
  <si>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</si>
  <si>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</si>
  <si>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</si>
  <si>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</si>
  <si>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</si>
  <si>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</si>
  <si>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</si>
  <si>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</si>
  <si>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</si>
  <si>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</si>
  <si>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</si>
  <si>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</si>
  <si>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</si>
  <si>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</si>
  <si>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</si>
  <si>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</si>
  <si>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</si>
  <si>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</si>
  <si>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</si>
  <si>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</si>
  <si>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</si>
  <si>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</si>
  <si>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</si>
  <si>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</si>
  <si>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</si>
  <si>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</si>
  <si>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</si>
  <si>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</si>
  <si>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</si>
  <si>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</si>
  <si>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</si>
  <si>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</si>
  <si>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</si>
  <si>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</si>
  <si>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</si>
  <si>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</si>
  <si>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</si>
  <si>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</si>
  <si>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</si>
  <si>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</si>
  <si>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</si>
  <si>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</si>
  <si>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</si>
  <si>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</si>
  <si>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</si>
  <si>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</si>
  <si>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</si>
  <si>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</si>
  <si>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</si>
  <si>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</si>
  <si>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</si>
  <si>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</si>
  <si>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</si>
  <si>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</si>
  <si>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</si>
  <si>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</si>
  <si>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</si>
  <si>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</si>
  <si>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</si>
  <si>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</si>
  <si>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</si>
  <si>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</si>
  <si>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</si>
  <si>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</si>
  <si>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</si>
  <si>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</si>
  <si>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</si>
  <si>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</si>
  <si>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</si>
  <si>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</si>
  <si>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</si>
  <si>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</si>
  <si>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</si>
  <si>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</si>
  <si>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</si>
  <si>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</si>
  <si>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</si>
  <si>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</si>
  <si>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</si>
  <si>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</si>
  <si>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</si>
  <si>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</si>
  <si>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</si>
  <si>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</si>
  <si>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</si>
  <si>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</si>
  <si>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</si>
  <si>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</si>
  <si>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</si>
  <si>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</si>
  <si>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</si>
  <si>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</si>
  <si>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</si>
  <si>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</si>
  <si>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</si>
  <si>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</si>
  <si>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</si>
  <si>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</si>
  <si>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</si>
  <si>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</si>
  <si>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</si>
  <si>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</si>
  <si>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</si>
  <si>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</si>
  <si>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</si>
  <si>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</si>
  <si>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</si>
  <si>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</si>
  <si>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</si>
  <si>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</si>
  <si>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</si>
  <si>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</si>
  <si>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</si>
  <si>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</si>
  <si>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</si>
  <si>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</si>
  <si>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</si>
  <si>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</si>
  <si>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</si>
  <si>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</si>
  <si>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</si>
  <si>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</si>
  <si>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</si>
  <si>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</si>
  <si>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</si>
  <si>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</si>
  <si>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</si>
  <si>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</si>
  <si>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</si>
  <si>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</si>
  <si>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</si>
  <si>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</si>
  <si>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</si>
  <si>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</si>
  <si>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</si>
  <si>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</si>
  <si>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</si>
  <si>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</si>
  <si>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</si>
  <si>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</si>
  <si>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</si>
  <si>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</si>
  <si>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</si>
  <si>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</si>
  <si>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</si>
  <si>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</si>
  <si>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</si>
  <si>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</si>
  <si>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</si>
  <si>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</si>
  <si>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</si>
  <si>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</si>
  <si>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</si>
  <si>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</si>
  <si>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</si>
  <si>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</si>
  <si>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</si>
  <si>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</si>
  <si>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</si>
  <si>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</si>
  <si>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</si>
  <si>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</si>
  <si>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</si>
  <si>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</si>
  <si>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</si>
  <si>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</si>
  <si>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</si>
  <si>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</si>
  <si>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</si>
  <si>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</si>
  <si>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</si>
  <si>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</si>
  <si>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</si>
  <si>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</si>
  <si>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</si>
  <si>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</si>
  <si>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</si>
  <si>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</si>
  <si>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</si>
  <si>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</si>
  <si>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</si>
  <si>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</si>
  <si>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</si>
  <si>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</si>
  <si>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</si>
  <si>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</si>
  <si>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</si>
  <si>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</si>
  <si>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</si>
  <si>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</si>
  <si>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</si>
  <si>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</si>
  <si>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</si>
  <si>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</si>
  <si>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</si>
  <si>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</si>
  <si>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</si>
  <si>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</si>
  <si>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</si>
  <si>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</si>
  <si>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</si>
  <si>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</si>
  <si>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</si>
  <si>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</si>
  <si>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</si>
  <si>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</si>
  <si>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</si>
  <si>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</si>
  <si>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</si>
  <si>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</si>
  <si>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</si>
  <si>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</si>
  <si>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</si>
  <si>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</si>
  <si>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</si>
  <si>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</si>
  <si>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</si>
  <si>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</si>
  <si>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</si>
  <si>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</si>
  <si>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</si>
  <si>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</si>
  <si>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</si>
  <si>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</si>
  <si>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</si>
  <si>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</si>
  <si>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</si>
  <si>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</si>
  <si>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</si>
  <si>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</si>
  <si>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</si>
  <si>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</si>
  <si>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</si>
  <si>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</si>
  <si>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</si>
  <si>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</si>
  <si>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</si>
  <si>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</si>
  <si>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</si>
  <si>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</si>
  <si>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</si>
  <si>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</si>
  <si>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</si>
  <si>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</si>
  <si>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</si>
  <si>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</si>
  <si>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</si>
  <si>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</si>
  <si>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</si>
  <si>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</si>
  <si>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</si>
  <si>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</si>
  <si>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</si>
  <si>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</si>
  <si>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</si>
  <si>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</si>
  <si>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</si>
  <si>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</si>
  <si>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</si>
  <si>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</si>
  <si>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</si>
  <si>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</si>
  <si>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</si>
  <si>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</si>
  <si>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</si>
  <si>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</si>
  <si>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</si>
  <si>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</si>
  <si>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</si>
  <si>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</si>
  <si>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</si>
  <si>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</si>
  <si>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</si>
  <si>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</si>
  <si>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</si>
  <si>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</si>
  <si>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</si>
  <si>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</si>
  <si>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</si>
  <si>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</si>
  <si>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</si>
  <si>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</si>
  <si>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</si>
  <si>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</si>
  <si>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</si>
  <si>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</si>
  <si>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</si>
  <si>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</si>
  <si>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</si>
  <si>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</si>
  <si>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</si>
  <si>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</si>
  <si>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</si>
  <si>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</si>
  <si>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</si>
  <si>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</si>
  <si>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</si>
  <si>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</si>
  <si>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</si>
  <si>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</si>
  <si>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</si>
  <si>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</si>
  <si>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</si>
  <si>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</si>
  <si>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</si>
  <si>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</si>
  <si>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</si>
  <si>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</si>
  <si>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</si>
  <si>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</si>
  <si>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</si>
  <si>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</si>
  <si>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</si>
  <si>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</si>
  <si>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</si>
  <si>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</si>
  <si>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</si>
  <si>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</si>
  <si>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</si>
  <si>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</si>
  <si>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</si>
  <si>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</si>
  <si>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</si>
  <si>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</si>
  <si>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</si>
  <si>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</si>
  <si>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</si>
  <si>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</si>
  <si>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</si>
  <si>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</si>
  <si>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</si>
  <si>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</si>
  <si>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</si>
  <si>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</si>
  <si>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</si>
  <si>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</si>
  <si>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</si>
  <si>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</si>
  <si>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</si>
  <si>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</si>
  <si>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</si>
  <si>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</si>
  <si>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</si>
  <si>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</si>
  <si>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</si>
  <si>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</si>
  <si>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</si>
  <si>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</si>
  <si>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</si>
  <si>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</si>
  <si>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</si>
  <si>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</si>
  <si>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</si>
  <si>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</si>
  <si>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</si>
  <si>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</si>
  <si>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</si>
  <si>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</si>
  <si>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</si>
  <si>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</si>
  <si>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</si>
  <si>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</si>
  <si>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</si>
  <si>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</si>
  <si>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</si>
  <si>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</si>
  <si>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</si>
  <si>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</si>
  <si>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</si>
  <si>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</si>
  <si>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</si>
  <si>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</si>
  <si>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</si>
  <si>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</si>
  <si>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</si>
  <si>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</si>
  <si>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</si>
  <si>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</si>
  <si>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</si>
  <si>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</si>
  <si>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</si>
  <si>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</si>
  <si>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</si>
  <si>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</si>
  <si>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</si>
  <si>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</si>
  <si>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</si>
  <si>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</si>
  <si>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</si>
  <si>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</si>
  <si>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</si>
  <si>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</si>
  <si>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</si>
  <si>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</si>
  <si>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</si>
  <si>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</si>
  <si>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</si>
  <si>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</si>
  <si>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</si>
  <si>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</si>
  <si>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</si>
  <si>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</si>
  <si>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</si>
  <si>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</si>
  <si>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</si>
  <si>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</si>
  <si>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</si>
  <si>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</si>
  <si>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</si>
  <si>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</si>
  <si>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</si>
  <si>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</si>
  <si>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</si>
  <si>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</si>
  <si>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</si>
  <si>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</si>
  <si>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</si>
  <si>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</si>
  <si>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</si>
  <si>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</si>
  <si>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</si>
  <si>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</si>
  <si>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</si>
  <si>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</si>
  <si>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</si>
  <si>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</si>
  <si>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</si>
  <si>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</si>
  <si>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</si>
  <si>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</si>
  <si>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</si>
  <si>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</si>
  <si>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</si>
  <si>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</si>
  <si>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</si>
  <si>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</si>
  <si>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</si>
  <si>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</si>
  <si>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</si>
  <si>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</si>
  <si>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</si>
  <si>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</si>
  <si>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</si>
  <si>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</si>
  <si>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</si>
  <si>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</si>
  <si>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</si>
  <si>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</si>
  <si>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</si>
  <si>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</si>
  <si>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</si>
  <si>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</si>
  <si>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</si>
  <si>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</si>
  <si>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</si>
  <si>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</si>
  <si>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</si>
  <si>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</si>
  <si>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</si>
  <si>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</si>
  <si>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</si>
  <si>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</si>
  <si>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</si>
  <si>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</si>
  <si>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</si>
  <si>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</si>
  <si>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</si>
  <si>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</si>
  <si>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</si>
  <si>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</si>
  <si>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</si>
  <si>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</si>
  <si>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</si>
  <si>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</si>
  <si>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</si>
  <si>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</si>
  <si>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</si>
  <si>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</si>
  <si>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</si>
  <si>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</si>
  <si>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</si>
  <si>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</si>
  <si>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</si>
  <si>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</si>
  <si>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</si>
  <si>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</si>
  <si>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</si>
  <si>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</si>
  <si>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</si>
  <si>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</si>
  <si>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</si>
  <si>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</si>
  <si>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</si>
  <si>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</si>
  <si>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</si>
  <si>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</si>
  <si>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</si>
  <si>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</si>
  <si>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</si>
  <si>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</si>
  <si>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</si>
  <si>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</si>
  <si>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</si>
  <si>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</si>
  <si>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</si>
  <si>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</si>
  <si>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</si>
  <si>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</si>
  <si>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</si>
  <si>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</si>
  <si>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</si>
  <si>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</si>
  <si>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</si>
  <si>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</si>
  <si>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</si>
  <si>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</si>
  <si>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</si>
  <si>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</si>
  <si>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</si>
  <si>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</si>
  <si>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</si>
  <si>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</si>
  <si>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</si>
  <si>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</si>
  <si>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</si>
  <si>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</si>
  <si>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</si>
  <si>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</si>
  <si>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</si>
  <si>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</si>
  <si>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</si>
  <si>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</si>
  <si>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</si>
  <si>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</si>
  <si>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</si>
  <si>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</si>
  <si>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</si>
  <si>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</si>
  <si>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</si>
  <si>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</si>
  <si>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</si>
  <si>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</si>
  <si>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</si>
  <si>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</si>
  <si>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</si>
  <si>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</si>
  <si>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</si>
  <si>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</si>
  <si>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</si>
  <si>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</si>
  <si>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</si>
  <si>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</si>
  <si>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</si>
  <si>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</si>
  <si>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</si>
  <si>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</si>
  <si>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</si>
  <si>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</si>
  <si>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</si>
  <si>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</si>
  <si>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</si>
  <si>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</si>
  <si>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</si>
  <si>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</si>
  <si>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</si>
  <si>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</si>
  <si>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</si>
  <si>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</si>
  <si>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</si>
  <si>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</si>
  <si>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</si>
  <si>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</si>
  <si>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</si>
  <si>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</si>
  <si>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</si>
  <si>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</si>
  <si>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</si>
  <si>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</si>
  <si>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</si>
  <si>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</si>
  <si>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</si>
  <si>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</si>
  <si>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</si>
  <si>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</si>
  <si>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</si>
  <si>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</si>
  <si>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</si>
  <si>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</si>
  <si>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</si>
  <si>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</si>
  <si>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</si>
  <si>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</si>
  <si>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</si>
  <si>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</si>
  <si>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</si>
  <si>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</si>
  <si>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</si>
  <si>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</si>
  <si>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</si>
  <si>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</si>
  <si>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</si>
  <si>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</si>
  <si>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</si>
  <si>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</si>
  <si>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</si>
  <si>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</si>
  <si>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</si>
  <si>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</si>
  <si>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</si>
  <si>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</si>
  <si>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</si>
  <si>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</si>
  <si>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</si>
  <si>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</si>
  <si>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</si>
  <si>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</si>
  <si>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</si>
  <si>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</si>
  <si>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</si>
  <si>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</si>
  <si>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</si>
  <si>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</si>
  <si>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</si>
  <si>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</si>
  <si>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</si>
  <si>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</si>
  <si>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</si>
  <si>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</si>
  <si>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</si>
  <si>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</si>
  <si>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</si>
  <si>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</si>
  <si>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</si>
  <si>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</si>
  <si>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</si>
  <si>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</si>
  <si>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</si>
  <si>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</si>
  <si>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</si>
  <si>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</si>
  <si>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</si>
  <si>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</si>
  <si>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</si>
  <si>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</si>
  <si>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</si>
  <si>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</si>
  <si>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</si>
  <si>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</si>
  <si>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</si>
  <si>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</si>
  <si>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</si>
  <si>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</si>
  <si>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</si>
  <si>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</si>
  <si>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</si>
  <si>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</si>
  <si>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</si>
  <si>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</si>
  <si>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</si>
  <si>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</si>
  <si>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</si>
  <si>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</si>
  <si>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</si>
  <si>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</si>
  <si>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</si>
  <si>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</si>
  <si>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</si>
  <si>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</si>
  <si>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</si>
  <si>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</si>
  <si>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</si>
  <si>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</si>
  <si>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</si>
  <si>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</si>
  <si>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</si>
  <si>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</si>
  <si>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</si>
  <si>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</si>
  <si>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</si>
  <si>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</si>
  <si>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</si>
  <si>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</si>
  <si>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</si>
  <si>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</si>
  <si>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</si>
  <si>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</si>
  <si>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</si>
  <si>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</si>
  <si>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</si>
  <si>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</si>
  <si>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</si>
  <si>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</si>
  <si>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</si>
  <si>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</si>
  <si>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</si>
  <si>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</si>
  <si>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</si>
  <si>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</si>
  <si>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</si>
  <si>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</si>
  <si>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</si>
  <si>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</si>
  <si>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</si>
  <si>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</si>
  <si>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</si>
  <si>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</si>
  <si>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</si>
  <si>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</si>
  <si>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</si>
  <si>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</si>
  <si>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</si>
  <si>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</si>
  <si>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</si>
  <si>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</si>
  <si>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</si>
  <si>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</si>
  <si>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</si>
  <si>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</si>
  <si>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</si>
  <si>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</si>
  <si>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</si>
  <si>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</si>
  <si>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</si>
  <si>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</si>
  <si>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</si>
  <si>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</si>
  <si>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</si>
  <si>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</si>
  <si>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</si>
  <si>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</si>
  <si>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</si>
  <si>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</si>
  <si>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</si>
  <si>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</si>
  <si>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</si>
  <si>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</si>
  <si>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</si>
  <si>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</si>
  <si>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</si>
  <si>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</si>
  <si>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</si>
  <si>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</si>
  <si>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</si>
  <si>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</si>
  <si>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</si>
  <si>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</si>
  <si>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</si>
  <si>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</si>
  <si>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</si>
  <si>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</si>
  <si>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</si>
  <si>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</si>
  <si>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</si>
  <si>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</si>
  <si>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</si>
  <si>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</si>
  <si>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</si>
  <si>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</si>
  <si>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</si>
  <si>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</si>
  <si>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</si>
  <si>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</si>
  <si>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</si>
  <si>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</si>
  <si>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</si>
  <si>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</si>
  <si>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</si>
  <si>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</si>
  <si>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</si>
  <si>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</si>
  <si>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</si>
  <si>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</si>
  <si>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</si>
  <si>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</si>
  <si>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</si>
  <si>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</si>
  <si>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</si>
  <si>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</si>
  <si>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</si>
  <si>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</si>
  <si>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</si>
  <si>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</si>
  <si>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</si>
  <si>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</si>
  <si>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</si>
  <si>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</si>
  <si>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</si>
  <si>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</si>
  <si>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</si>
  <si>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</si>
  <si>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</si>
  <si>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</si>
  <si>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</si>
  <si>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</si>
  <si>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</si>
  <si>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</si>
  <si>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</si>
  <si>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</si>
  <si>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</si>
  <si>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</si>
  <si>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</si>
  <si>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</si>
  <si>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</si>
  <si>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</si>
  <si>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</si>
  <si>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</si>
  <si>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</si>
  <si>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</si>
  <si>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</si>
  <si>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</si>
  <si>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</si>
  <si>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</si>
  <si>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</si>
  <si>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</si>
  <si>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</si>
  <si>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</si>
  <si>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</si>
  <si>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</si>
  <si>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</si>
  <si>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</si>
  <si>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</si>
  <si>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</si>
  <si>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</si>
  <si>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</si>
  <si>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</si>
  <si>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</si>
  <si>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</si>
  <si>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</si>
  <si>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</si>
  <si>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</si>
  <si>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</si>
  <si>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</si>
  <si>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</si>
  <si>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</si>
  <si>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</si>
  <si>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</si>
  <si>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</si>
  <si>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</si>
  <si>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</si>
  <si>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</si>
  <si>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</si>
  <si>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</si>
  <si>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</si>
  <si>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</si>
  <si>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</si>
  <si>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</si>
  <si>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</si>
  <si>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</si>
  <si>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</si>
  <si>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</si>
  <si>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</si>
  <si>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</si>
  <si>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</si>
  <si>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</si>
  <si>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</si>
  <si>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</si>
  <si>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</si>
  <si>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</si>
  <si>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</si>
  <si>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</si>
  <si>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</si>
  <si>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</si>
  <si>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</si>
  <si>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</si>
  <si>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</si>
  <si>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</si>
  <si>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</si>
  <si>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</si>
  <si>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</si>
  <si>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</si>
  <si>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</si>
  <si>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</si>
  <si>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</si>
  <si>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</si>
  <si>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</si>
  <si>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</si>
  <si>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</si>
  <si>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</si>
  <si>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</si>
  <si>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</si>
  <si>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</si>
  <si>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</si>
  <si>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</si>
  <si>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</si>
  <si>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</si>
  <si>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</si>
  <si>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</si>
  <si>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</si>
  <si>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</si>
  <si>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</si>
  <si>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</si>
  <si>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</si>
  <si>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</si>
  <si>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</si>
  <si>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</si>
  <si>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</si>
  <si>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</si>
  <si>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</si>
  <si>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</si>
  <si>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</si>
  <si>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</si>
  <si>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</si>
  <si>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</si>
  <si>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</si>
  <si>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</si>
  <si>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</si>
  <si>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</si>
  <si>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</si>
  <si>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</si>
  <si>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</si>
  <si>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</si>
  <si>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</si>
  <si>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</si>
  <si>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</si>
  <si>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</si>
  <si>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</si>
  <si>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</si>
  <si>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</si>
  <si>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</si>
  <si>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</si>
  <si>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</si>
  <si>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</si>
  <si>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</si>
  <si>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</si>
  <si>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</si>
  <si>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</si>
  <si>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</si>
  <si>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</si>
  <si>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</si>
  <si>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</si>
  <si>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</si>
  <si>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</si>
  <si>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</si>
  <si>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</si>
  <si>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</si>
  <si>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</si>
  <si>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</si>
  <si>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</si>
  <si>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</si>
  <si>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</si>
  <si>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</si>
  <si>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</si>
  <si>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</si>
  <si>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</si>
  <si>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</si>
  <si>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</si>
  <si>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</si>
  <si>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</si>
  <si>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</si>
  <si>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</si>
  <si>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</si>
  <si>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</si>
  <si>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</si>
  <si>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</si>
  <si>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</si>
  <si>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</si>
  <si>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</si>
  <si>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</si>
  <si>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</si>
  <si>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</si>
  <si>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</si>
  <si>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</si>
  <si>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</si>
  <si>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</si>
  <si>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</si>
  <si>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</si>
  <si>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</si>
  <si>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</si>
  <si>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</si>
  <si>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</si>
  <si>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</si>
  <si>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</si>
  <si>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</si>
  <si>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</si>
  <si>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</si>
  <si>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</si>
  <si>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</si>
  <si>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</si>
  <si>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</si>
  <si>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</si>
  <si>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</si>
  <si>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</si>
  <si>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</si>
  <si>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</si>
  <si>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</si>
  <si>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</si>
  <si>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</si>
  <si>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</si>
  <si>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</si>
  <si>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</si>
  <si>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</si>
  <si>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</si>
  <si>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</si>
  <si>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</si>
  <si>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</si>
  <si>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</si>
  <si>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</si>
  <si>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</si>
  <si>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</si>
  <si>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</si>
  <si>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</si>
  <si>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</si>
  <si>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</si>
  <si>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</si>
  <si>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</si>
  <si>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</si>
  <si>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</si>
  <si>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</si>
  <si>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</si>
  <si>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</si>
  <si>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</si>
  <si>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</si>
  <si>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</si>
  <si>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</si>
  <si>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</si>
  <si>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</si>
  <si>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</si>
  <si>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</si>
  <si>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</si>
  <si>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</si>
  <si>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</si>
  <si>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</si>
  <si>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</si>
  <si>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</si>
  <si>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</si>
  <si>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</si>
  <si>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</si>
  <si>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</si>
  <si>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</si>
  <si>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</si>
  <si>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</si>
  <si>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</si>
  <si>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</si>
  <si>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</si>
  <si>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</si>
  <si>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</si>
  <si>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</si>
  <si>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</si>
  <si>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</si>
  <si>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</si>
  <si>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</si>
  <si>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</si>
  <si>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</si>
  <si>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</si>
  <si>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</si>
  <si>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</si>
  <si>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</si>
  <si>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</si>
  <si>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</si>
  <si>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</si>
  <si>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</si>
  <si>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</si>
  <si>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</si>
  <si>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</si>
  <si>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</si>
  <si>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</si>
  <si>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</si>
  <si>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</si>
  <si>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</si>
  <si>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</si>
  <si>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</si>
  <si>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</si>
  <si>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</si>
  <si>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</si>
  <si>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</si>
  <si>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</si>
  <si>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</si>
  <si>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</si>
  <si>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</si>
  <si>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</si>
  <si>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</si>
  <si>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</si>
  <si>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</si>
  <si>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</si>
  <si>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</si>
  <si>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</si>
  <si>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</si>
  <si>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</si>
  <si>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</si>
  <si>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</si>
  <si>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</si>
  <si>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</si>
  <si>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</si>
  <si>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</si>
  <si>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</si>
  <si>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</si>
  <si>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</si>
  <si>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</si>
  <si>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</si>
  <si>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</si>
  <si>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</si>
  <si>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</si>
  <si>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</si>
  <si>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</si>
  <si>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</si>
  <si>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</si>
  <si>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</si>
  <si>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</si>
  <si>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</si>
  <si>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</si>
  <si>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</si>
  <si>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</si>
  <si>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</si>
  <si>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</si>
  <si>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</si>
  <si>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</si>
  <si>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</si>
  <si>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</si>
  <si>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</si>
  <si>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</si>
  <si>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</si>
  <si>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</si>
  <si>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</si>
  <si>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</si>
  <si>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</si>
  <si>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</si>
  <si>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</si>
  <si>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</si>
  <si>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</si>
  <si>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</si>
  <si>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</si>
  <si>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</si>
  <si>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</si>
  <si>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</si>
  <si>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</si>
  <si>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</si>
  <si>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</si>
  <si>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</si>
  <si>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</si>
  <si>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</si>
  <si>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</si>
  <si>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</si>
  <si>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</si>
  <si>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</si>
  <si>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</si>
  <si>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</si>
  <si>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</si>
  <si>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</si>
  <si>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</si>
  <si>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</si>
  <si>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</si>
  <si>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</si>
  <si>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</si>
  <si>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</si>
  <si>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</si>
  <si>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</si>
  <si>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</si>
  <si>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</si>
  <si>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</si>
  <si>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</si>
  <si>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</si>
  <si>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</si>
  <si>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</si>
  <si>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</si>
  <si>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</si>
  <si>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</si>
  <si>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</si>
  <si>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</si>
  <si>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</si>
  <si>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</si>
  <si>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</si>
  <si>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</si>
  <si>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</si>
  <si>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</si>
  <si>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</si>
  <si>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</si>
  <si>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</si>
  <si>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</si>
  <si>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</si>
  <si>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</si>
  <si>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</si>
  <si>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</si>
  <si>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</si>
  <si>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</si>
  <si>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</si>
  <si>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</si>
  <si>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</si>
  <si>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</si>
  <si>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</si>
  <si>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</si>
  <si>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</si>
  <si>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</si>
  <si>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</si>
  <si>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</si>
  <si>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</si>
  <si>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</si>
  <si>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</si>
  <si>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</si>
  <si>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</si>
  <si>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</si>
  <si>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</si>
  <si>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</si>
  <si>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</si>
  <si>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</si>
  <si>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</si>
  <si>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</si>
  <si>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</si>
  <si>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</si>
  <si>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</si>
  <si>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</si>
  <si>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</si>
  <si>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</si>
  <si>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</si>
  <si>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</si>
  <si>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</si>
  <si>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</si>
  <si>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</si>
  <si>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</si>
  <si>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</si>
  <si>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</si>
  <si>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</si>
  <si>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</si>
  <si>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</si>
  <si>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</si>
  <si>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</si>
  <si>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</si>
  <si>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</si>
  <si>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</si>
  <si>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</si>
  <si>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</si>
  <si>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</si>
  <si>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</si>
  <si>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</si>
  <si>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</si>
  <si>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</si>
  <si>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</si>
  <si>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</si>
  <si>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</si>
  <si>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</si>
  <si>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</si>
  <si>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</si>
  <si>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</si>
  <si>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</si>
  <si>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</si>
  <si>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</si>
  <si>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</si>
  <si>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</si>
  <si>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</si>
  <si>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</si>
  <si>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</si>
  <si>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</si>
  <si>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</si>
  <si>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</si>
  <si>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</si>
  <si>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</si>
  <si>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</si>
  <si>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</si>
  <si>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</si>
  <si>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</si>
  <si>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</si>
  <si>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</si>
  <si>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</si>
  <si>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</si>
  <si>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</si>
  <si>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</si>
  <si>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</si>
  <si>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</si>
  <si>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</si>
  <si>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</si>
  <si>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</si>
  <si>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</si>
  <si>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</si>
  <si>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</si>
  <si>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</si>
  <si>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</si>
  <si>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</si>
  <si>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</si>
  <si>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</si>
  <si>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</si>
  <si>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</si>
  <si>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</si>
  <si>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</si>
  <si>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</si>
  <si>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</si>
  <si>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</si>
  <si>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</si>
  <si>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</si>
  <si>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</si>
  <si>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</si>
  <si>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</si>
  <si>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</si>
  <si>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</si>
  <si>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</si>
  <si>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</si>
  <si>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</si>
  <si>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</si>
  <si>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</si>
  <si>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</si>
  <si>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</si>
  <si>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</si>
  <si>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</si>
  <si>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</si>
  <si>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</si>
  <si>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</si>
  <si>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</si>
  <si>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</si>
  <si>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</si>
  <si>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</si>
  <si>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</si>
  <si>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</si>
  <si>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</si>
  <si>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</si>
  <si>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</si>
  <si>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</si>
  <si>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</si>
  <si>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</si>
  <si>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</si>
  <si>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</si>
  <si>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</si>
  <si>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</si>
  <si>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</si>
  <si>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</si>
  <si>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</si>
  <si>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</si>
  <si>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</si>
  <si>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</si>
  <si>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</si>
  <si>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</si>
  <si>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</si>
  <si>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</si>
  <si>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</si>
  <si>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</si>
  <si>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</si>
  <si>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</si>
  <si>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</si>
  <si>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</si>
  <si>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</si>
  <si>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</si>
  <si>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</si>
  <si>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</si>
  <si>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</si>
  <si>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</si>
  <si>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</si>
  <si>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</si>
  <si>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</si>
  <si>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</si>
  <si>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</si>
  <si>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</si>
  <si>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</si>
  <si>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</si>
  <si>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</si>
  <si>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</si>
  <si>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</si>
  <si>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</si>
  <si>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</si>
  <si>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</si>
  <si>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</si>
  <si>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</si>
  <si>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</si>
  <si>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</si>
  <si>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</si>
  <si>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</si>
  <si>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</si>
  <si>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</si>
  <si>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</si>
  <si>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</si>
  <si>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</si>
  <si>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</si>
  <si>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</si>
  <si>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</si>
  <si>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</si>
  <si>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</si>
  <si>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</si>
  <si>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</si>
  <si>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</si>
  <si>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</si>
  <si>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</si>
  <si>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</si>
  <si>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</si>
  <si>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</si>
  <si>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</si>
  <si>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</si>
  <si>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</si>
  <si>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</si>
  <si>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</si>
  <si>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</si>
  <si>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</si>
  <si>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</si>
  <si>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</si>
  <si>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</si>
  <si>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</si>
  <si>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</si>
  <si>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</si>
  <si>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</si>
  <si>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</si>
  <si>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</si>
  <si>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</si>
  <si>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</si>
  <si>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</si>
  <si>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</si>
  <si>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</si>
  <si>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</si>
  <si>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</si>
  <si>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</si>
  <si>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</si>
  <si>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</si>
  <si>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</si>
  <si>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</si>
  <si>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</si>
  <si>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</si>
  <si>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</si>
  <si>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</si>
  <si>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</si>
  <si>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</si>
  <si>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</si>
  <si>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</si>
  <si>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</si>
  <si>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</si>
  <si>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</si>
  <si>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</si>
  <si>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</si>
  <si>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</si>
  <si>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</si>
  <si>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</si>
  <si>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</si>
  <si>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</si>
  <si>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</si>
  <si>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</si>
  <si>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</si>
  <si>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</si>
  <si>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</si>
  <si>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</si>
  <si>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</si>
  <si>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</si>
  <si>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</si>
  <si>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</si>
  <si>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</si>
  <si>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</si>
  <si>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</si>
  <si>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</si>
  <si>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</si>
  <si>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</si>
  <si>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</si>
  <si>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</si>
  <si>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</si>
  <si>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</si>
  <si>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</si>
  <si>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</si>
  <si>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</si>
  <si>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</si>
  <si>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</si>
  <si>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</si>
  <si>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</si>
  <si>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</si>
  <si>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</si>
  <si>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</si>
  <si>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</si>
  <si>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</si>
  <si>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</si>
  <si>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</si>
  <si>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</si>
  <si>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</si>
  <si>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</si>
  <si>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</si>
  <si>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</si>
  <si>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</si>
  <si>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</si>
  <si>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</si>
  <si>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</si>
  <si>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</si>
  <si>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</si>
  <si>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</si>
  <si>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</si>
  <si>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</si>
  <si>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</si>
  <si>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</si>
  <si>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</si>
  <si>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</si>
  <si>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</si>
  <si>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</si>
  <si>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</si>
  <si>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</si>
  <si>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</si>
  <si>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</si>
  <si>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</si>
  <si>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</si>
  <si>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</si>
  <si>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</si>
  <si>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</si>
  <si>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</si>
  <si>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</si>
  <si>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</si>
  <si>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</si>
  <si>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</si>
  <si>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</si>
  <si>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</si>
  <si>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</si>
  <si>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</si>
  <si>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</si>
  <si>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</si>
  <si>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</si>
  <si>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</si>
  <si>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</si>
  <si>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</si>
  <si>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</si>
  <si>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</si>
  <si>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</si>
  <si>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</si>
  <si>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</si>
  <si>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</si>
  <si>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</si>
  <si>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</si>
  <si>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</si>
  <si>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</si>
  <si>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</si>
  <si>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</si>
  <si>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</si>
  <si>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</si>
  <si>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</si>
  <si>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</si>
  <si>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</si>
  <si>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</si>
  <si>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</si>
  <si>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</si>
  <si>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</si>
  <si>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</si>
  <si>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</si>
  <si>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</si>
  <si>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</si>
  <si>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</si>
  <si>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</si>
  <si>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</si>
  <si>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</si>
  <si>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</si>
  <si>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</si>
  <si>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</si>
  <si>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</si>
  <si>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</si>
  <si>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</si>
  <si>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</si>
  <si>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</si>
  <si>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</si>
  <si>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</si>
  <si>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</si>
  <si>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</si>
  <si>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</si>
  <si>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</si>
  <si>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</si>
  <si>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</si>
  <si>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</si>
  <si>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</si>
  <si>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</si>
  <si>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</si>
  <si>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</si>
  <si>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</si>
  <si>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</si>
  <si>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</si>
  <si>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</si>
  <si>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</si>
  <si>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</si>
  <si>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</si>
  <si>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</si>
  <si>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</si>
  <si>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</si>
  <si>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</si>
  <si>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</si>
  <si>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</si>
  <si>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</si>
  <si>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</si>
  <si>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</si>
  <si>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</si>
  <si>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</si>
  <si>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</si>
  <si>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</si>
  <si>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</si>
  <si>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</si>
  <si>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</si>
  <si>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</si>
  <si>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</si>
  <si>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</si>
  <si>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</si>
  <si>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</si>
  <si>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</si>
  <si>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</si>
  <si>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</si>
  <si>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</si>
  <si>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</si>
  <si>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</si>
  <si>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</si>
  <si>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</si>
  <si>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</si>
  <si>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</si>
  <si>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</si>
  <si>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</si>
  <si>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</si>
  <si>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</si>
  <si>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</si>
  <si>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</si>
  <si>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</si>
  <si>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</si>
  <si>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</si>
  <si>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</si>
  <si>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</si>
  <si>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</si>
  <si>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</si>
  <si>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</si>
  <si>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</si>
  <si>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</si>
  <si>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</si>
  <si>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</si>
  <si>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</si>
  <si>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</si>
  <si>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</si>
  <si>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</si>
  <si>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</si>
  <si>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</si>
  <si>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</si>
  <si>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</si>
  <si>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</si>
  <si>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</si>
  <si>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</si>
  <si>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</si>
  <si>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</si>
  <si>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</si>
  <si>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</si>
  <si>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</si>
  <si>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</si>
  <si>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</si>
  <si>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</si>
  <si>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</si>
  <si>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</si>
  <si>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</si>
  <si>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</si>
  <si>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</si>
  <si>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</si>
  <si>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</si>
  <si>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</si>
  <si>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</si>
  <si>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</si>
  <si>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</si>
  <si>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</si>
  <si>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</si>
  <si>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</si>
  <si>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</si>
  <si>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</si>
  <si>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</si>
  <si>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</si>
  <si>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</si>
  <si>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</si>
  <si>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</si>
  <si>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</si>
  <si>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</si>
  <si>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</si>
  <si>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</si>
  <si>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</si>
  <si>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</si>
  <si>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</si>
  <si>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</si>
  <si>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</si>
  <si>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</si>
  <si>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</si>
  <si>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</si>
  <si>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</si>
  <si>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</si>
  <si>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</si>
  <si>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</si>
  <si>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</si>
  <si>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</si>
  <si>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</si>
  <si>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</si>
  <si>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</si>
  <si>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</si>
  <si>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</si>
  <si>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</si>
  <si>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</si>
  <si>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</si>
  <si>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</si>
  <si>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</si>
  <si>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</si>
  <si>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</si>
  <si>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</si>
  <si>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</si>
  <si>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</si>
  <si>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</si>
  <si>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</si>
  <si>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</si>
  <si>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</si>
  <si>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</si>
  <si>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</si>
  <si>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</si>
  <si>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</si>
  <si>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</si>
  <si>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</si>
  <si>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</si>
  <si>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</si>
  <si>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</si>
  <si>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</si>
  <si>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</si>
  <si>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</si>
  <si>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</si>
  <si>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</si>
  <si>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</si>
  <si>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</si>
  <si>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</si>
  <si>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</si>
  <si>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</si>
  <si>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</si>
  <si>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</si>
  <si>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</si>
  <si>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</si>
  <si>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</si>
  <si>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</si>
  <si>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</si>
  <si>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</si>
  <si>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</si>
  <si>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</si>
  <si>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</si>
  <si>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</si>
  <si>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</si>
  <si>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</si>
  <si>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</si>
  <si>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</si>
  <si>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</si>
  <si>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</si>
  <si>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</si>
  <si>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</si>
  <si>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</si>
  <si>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</si>
  <si>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</si>
  <si>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</si>
  <si>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</si>
  <si>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</si>
  <si>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</si>
  <si>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</si>
  <si>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</si>
  <si>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</si>
  <si>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</si>
  <si>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</si>
  <si>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</si>
  <si>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</si>
  <si>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</si>
  <si>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</si>
  <si>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</si>
  <si>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</si>
  <si>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</si>
  <si>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</si>
  <si>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</si>
  <si>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</si>
  <si>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</si>
  <si>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</si>
  <si>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</si>
  <si>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</si>
  <si>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</si>
  <si>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</si>
  <si>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</si>
  <si>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</si>
  <si>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</si>
  <si>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</si>
  <si>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</si>
  <si>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</si>
  <si>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</si>
  <si>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</si>
  <si>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</si>
  <si>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</si>
  <si>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</si>
  <si>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</si>
  <si>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</si>
  <si>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</si>
  <si>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</si>
  <si>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</si>
  <si>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</si>
  <si>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</si>
  <si>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</si>
  <si>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</si>
  <si>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</si>
  <si>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</si>
  <si>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</si>
  <si>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</si>
  <si>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</si>
  <si>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</si>
  <si>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</si>
  <si>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</si>
  <si>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</si>
  <si>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</si>
  <si>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</si>
  <si>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</si>
  <si>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</si>
  <si>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</si>
  <si>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</si>
  <si>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</si>
  <si>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</si>
  <si>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</si>
  <si>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</si>
  <si>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</si>
  <si>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</si>
  <si>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</si>
  <si>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</si>
  <si>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</si>
  <si>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</si>
  <si>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</si>
  <si>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</si>
  <si>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</si>
  <si>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</si>
  <si>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</si>
  <si>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</si>
  <si>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</si>
  <si>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</si>
  <si>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</si>
  <si>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</si>
  <si>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</si>
  <si>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</si>
  <si>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</si>
  <si>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</si>
  <si>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</si>
  <si>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</si>
  <si>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</si>
  <si>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</si>
  <si>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</si>
  <si>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</si>
  <si>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</si>
  <si>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</si>
  <si>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</si>
  <si>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</si>
  <si>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</si>
  <si>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</si>
  <si>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</si>
  <si>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</si>
  <si>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</si>
  <si>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</si>
  <si>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</si>
  <si>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</si>
  <si>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</si>
  <si>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</si>
  <si>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</si>
  <si>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</si>
  <si>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</si>
  <si>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</si>
  <si>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</si>
  <si>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</si>
  <si>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</si>
  <si>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</si>
  <si>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</si>
  <si>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</si>
  <si>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</si>
  <si>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</si>
  <si>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</si>
  <si>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</si>
  <si>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</si>
  <si>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</si>
  <si>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</si>
  <si>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</si>
  <si>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</si>
  <si>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</si>
  <si>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</si>
  <si>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</si>
  <si>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</si>
  <si>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</si>
  <si>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</si>
  <si>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</si>
  <si>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</si>
  <si>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</si>
  <si>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</si>
  <si>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</si>
  <si>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</si>
  <si>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</si>
  <si>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</si>
  <si>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</si>
  <si>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</si>
  <si>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</si>
  <si>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</si>
  <si>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</si>
  <si>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</si>
  <si>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</si>
  <si>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</si>
  <si>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</si>
  <si>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</si>
  <si>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</si>
  <si>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</si>
  <si>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</si>
  <si>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</si>
  <si>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</si>
  <si>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</si>
  <si>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</si>
  <si>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</si>
  <si>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</si>
  <si>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</si>
  <si>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</si>
  <si>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</si>
  <si>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</si>
  <si>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</si>
  <si>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</si>
  <si>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</si>
  <si>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</si>
  <si>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</si>
  <si>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</si>
  <si>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</si>
  <si>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</si>
  <si>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</si>
  <si>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</si>
  <si>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</si>
  <si>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</si>
  <si>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</si>
  <si>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</si>
  <si>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</si>
  <si>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</si>
  <si>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</si>
  <si>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</si>
  <si>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</si>
  <si>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</si>
  <si>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</si>
  <si>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</si>
  <si>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</si>
  <si>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</si>
  <si>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</si>
  <si>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</si>
  <si>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</si>
  <si>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</si>
  <si>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</si>
  <si>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</si>
  <si>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</si>
  <si>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</si>
  <si>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</si>
  <si>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</si>
  <si>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</si>
  <si>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</si>
  <si>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</si>
  <si>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</si>
  <si>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</si>
  <si>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</si>
  <si>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</si>
  <si>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</si>
  <si>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</si>
  <si>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</si>
  <si>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</si>
  <si>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</si>
  <si>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</si>
  <si>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</si>
  <si>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</si>
  <si>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</si>
  <si>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</si>
  <si>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</si>
  <si>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</si>
  <si>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</si>
  <si>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</si>
  <si>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</si>
  <si>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</si>
  <si>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</si>
  <si>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</si>
  <si>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</si>
  <si>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</si>
  <si>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</si>
  <si>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</si>
  <si>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</si>
  <si>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</si>
  <si>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</si>
  <si>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</si>
  <si>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</si>
  <si>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</si>
  <si>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</si>
  <si>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</si>
  <si>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</si>
  <si>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</si>
  <si>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</si>
  <si>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</si>
  <si>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</si>
  <si>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</si>
  <si>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</si>
  <si>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</si>
  <si>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</si>
  <si>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</si>
  <si>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</si>
  <si>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</si>
  <si>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</si>
  <si>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</si>
  <si>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</si>
  <si>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</si>
  <si>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</si>
  <si>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</si>
  <si>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</si>
  <si>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</si>
  <si>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</si>
  <si>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</si>
  <si>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</si>
  <si>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</si>
  <si>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</si>
  <si>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</si>
  <si>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</si>
  <si>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</si>
  <si>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</si>
  <si>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</si>
  <si>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</si>
  <si>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</si>
  <si>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</si>
  <si>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</si>
  <si>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</si>
  <si>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</si>
  <si>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</si>
  <si>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</si>
  <si>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</si>
  <si>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</si>
  <si>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</si>
  <si>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</si>
  <si>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</si>
  <si>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</si>
  <si>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</si>
  <si>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</si>
  <si>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</si>
  <si>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</si>
  <si>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</si>
  <si>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</si>
  <si>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</si>
  <si>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</si>
  <si>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</si>
  <si>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</si>
  <si>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</si>
  <si>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</si>
  <si>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</si>
  <si>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</si>
  <si>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</si>
  <si>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</si>
  <si>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</si>
  <si>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</si>
  <si>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</si>
  <si>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</si>
  <si>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</si>
  <si>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</si>
  <si>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</si>
  <si>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</si>
  <si>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</si>
  <si>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</si>
  <si>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</si>
  <si>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</si>
  <si>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</si>
  <si>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</si>
  <si>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</si>
  <si>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</si>
  <si>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</si>
  <si>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</si>
  <si>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</si>
  <si>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</si>
  <si>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</si>
  <si>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</si>
  <si>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</si>
  <si>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</si>
  <si>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</si>
  <si>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</si>
  <si>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</si>
  <si>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</si>
  <si>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</si>
  <si>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</si>
  <si>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</si>
  <si>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</si>
  <si>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</si>
  <si>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</si>
  <si>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</si>
  <si>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</si>
  <si>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</si>
  <si>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</si>
  <si>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</si>
  <si>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</si>
  <si>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</si>
  <si>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</si>
  <si>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</si>
  <si>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</si>
  <si>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</si>
  <si>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</si>
  <si>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</si>
  <si>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</si>
  <si>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</si>
  <si>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</si>
  <si>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</si>
  <si>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</si>
  <si>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</si>
  <si>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</si>
  <si>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</si>
  <si>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</si>
  <si>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</si>
  <si>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</si>
  <si>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</si>
  <si>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</si>
  <si>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</si>
  <si>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</si>
  <si>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</si>
  <si>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</si>
  <si>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</si>
  <si>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</si>
  <si>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</si>
  <si>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</si>
  <si>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</si>
  <si>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</si>
  <si>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</si>
  <si>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</si>
  <si>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</si>
  <si>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</si>
  <si>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</si>
  <si>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</si>
  <si>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</si>
  <si>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</si>
  <si>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</si>
  <si>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</si>
  <si>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</si>
  <si>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</si>
  <si>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</si>
  <si>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</si>
  <si>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</si>
  <si>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</si>
  <si>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</si>
  <si>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</si>
  <si>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</si>
  <si>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</si>
  <si>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</si>
  <si>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</si>
  <si>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</si>
  <si>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</si>
  <si>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</si>
  <si>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</si>
  <si>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</si>
  <si>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</si>
  <si>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</si>
  <si>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</si>
  <si>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</si>
  <si>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</si>
  <si>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</si>
  <si>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</si>
  <si>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</si>
  <si>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</si>
  <si>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</si>
  <si>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</si>
  <si>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</si>
  <si>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</si>
  <si>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</si>
  <si>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</si>
  <si>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</si>
  <si>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</si>
  <si>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</si>
  <si>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</si>
  <si>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</si>
  <si>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</si>
  <si>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</si>
  <si>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</si>
  <si>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</si>
  <si>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</si>
  <si>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</si>
  <si>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</si>
  <si>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</si>
  <si>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</si>
  <si>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</si>
  <si>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</si>
  <si>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</si>
  <si>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</si>
  <si>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</si>
  <si>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</si>
  <si>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</si>
  <si>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</si>
  <si>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</si>
  <si>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</si>
  <si>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</si>
  <si>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</si>
  <si>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</si>
  <si>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</si>
  <si>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</si>
  <si>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</si>
  <si>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</si>
  <si>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</si>
  <si>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</si>
  <si>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</si>
  <si>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</si>
  <si>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</si>
  <si>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</si>
  <si>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</si>
  <si>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</si>
  <si>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</si>
  <si>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</si>
  <si>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</si>
  <si>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</si>
  <si>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</si>
  <si>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</si>
  <si>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</si>
  <si>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</si>
  <si>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</si>
  <si>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</si>
  <si>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</si>
  <si>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</si>
  <si>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</si>
  <si>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</si>
  <si>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</si>
  <si>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</si>
  <si>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</si>
  <si>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</si>
  <si>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</si>
  <si>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</si>
  <si>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</si>
  <si>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</si>
  <si>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</si>
  <si>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</si>
  <si>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</si>
  <si>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</si>
  <si>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</si>
  <si>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</si>
  <si>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</si>
  <si>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</si>
  <si>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</si>
  <si>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</si>
  <si>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</si>
  <si>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</si>
  <si>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</si>
  <si>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</si>
  <si>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</si>
  <si>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</si>
  <si>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</si>
  <si>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</si>
  <si>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</si>
  <si>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</si>
  <si>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</si>
  <si>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</si>
  <si>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</si>
  <si>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</si>
  <si>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</si>
  <si>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</si>
  <si>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</si>
  <si>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</si>
  <si>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</si>
  <si>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</si>
  <si>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</si>
  <si>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</si>
  <si>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</si>
  <si>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</si>
  <si>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</si>
  <si>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</si>
  <si>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</si>
  <si>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</si>
  <si>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</si>
  <si>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</si>
  <si>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</si>
  <si>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</si>
  <si>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</si>
  <si>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</si>
  <si>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</si>
  <si>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</si>
  <si>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</si>
  <si>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</si>
  <si>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</si>
  <si>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</si>
  <si>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</si>
  <si>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</si>
  <si>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</si>
  <si>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</si>
  <si>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</si>
  <si>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</si>
  <si>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</si>
  <si>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</si>
  <si>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</si>
  <si>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</si>
  <si>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</si>
  <si>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</si>
  <si>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</si>
  <si>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</si>
  <si>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</si>
  <si>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</si>
  <si>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</si>
  <si>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</si>
  <si>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</si>
  <si>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</si>
  <si>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</si>
  <si>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</si>
  <si>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</si>
  <si>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</si>
  <si>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</si>
  <si>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</si>
  <si>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</si>
  <si>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</si>
  <si>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</si>
  <si>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</si>
  <si>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</si>
  <si>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</si>
  <si>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</si>
  <si>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</si>
  <si>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</si>
  <si>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</si>
  <si>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</si>
  <si>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</si>
  <si>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</si>
  <si>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</si>
  <si>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</si>
  <si>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</si>
  <si>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</si>
  <si>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</si>
  <si>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</si>
  <si>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</si>
  <si>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</si>
  <si>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</si>
  <si>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</si>
  <si>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</si>
  <si>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</si>
  <si>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</si>
  <si>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</si>
  <si>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</si>
  <si>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</si>
  <si>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</si>
  <si>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</si>
  <si>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</si>
  <si>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</si>
  <si>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</si>
  <si>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</si>
  <si>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</si>
  <si>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</si>
  <si>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</si>
  <si>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</si>
  <si>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</si>
  <si>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</si>
  <si>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</si>
  <si>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</si>
  <si>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</si>
  <si>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</si>
  <si>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</si>
  <si>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</si>
  <si>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</si>
  <si>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</si>
  <si>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</si>
  <si>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</si>
  <si>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</si>
  <si>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</si>
  <si>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</si>
  <si>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</si>
  <si>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</si>
  <si>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</si>
  <si>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</si>
  <si>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</si>
  <si>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</si>
  <si>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</si>
  <si>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</si>
  <si>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</si>
  <si>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</si>
  <si>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</si>
  <si>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</si>
  <si>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</si>
  <si>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</si>
  <si>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</si>
  <si>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</si>
  <si>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</si>
  <si>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</si>
  <si>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</si>
  <si>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</si>
  <si>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</si>
  <si>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</si>
  <si>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</si>
  <si>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</si>
  <si>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</si>
  <si>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</si>
  <si>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</si>
  <si>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</si>
  <si>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</si>
  <si>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</si>
  <si>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</si>
  <si>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</si>
  <si>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</si>
  <si>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</si>
  <si>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</si>
  <si>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</si>
  <si>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</si>
  <si>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</si>
  <si>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</si>
  <si>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</si>
  <si>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</si>
  <si>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</si>
  <si>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</si>
  <si>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</si>
  <si>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</si>
  <si>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</si>
  <si>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</si>
  <si>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</si>
  <si>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</si>
  <si>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</si>
  <si>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</si>
  <si>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</si>
  <si>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</si>
  <si>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</si>
  <si>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</si>
  <si>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</si>
  <si>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</si>
  <si>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</si>
  <si>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</si>
  <si>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</si>
  <si>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</si>
  <si>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</si>
  <si>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</si>
  <si>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</si>
  <si>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</si>
  <si>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</si>
  <si>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</si>
  <si>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</si>
  <si>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</si>
  <si>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</si>
  <si>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</si>
  <si>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</si>
  <si>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</si>
  <si>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</si>
  <si>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</si>
  <si>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</si>
  <si>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</si>
  <si>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</si>
  <si>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</si>
  <si>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</si>
  <si>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</si>
  <si>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</si>
  <si>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</si>
  <si>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</si>
  <si>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</si>
  <si>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</si>
  <si>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</si>
  <si>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</si>
  <si>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</si>
  <si>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</si>
  <si>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</si>
  <si>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</si>
  <si>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</si>
  <si>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</si>
  <si>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</si>
  <si>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</si>
  <si>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</si>
  <si>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</si>
  <si>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</si>
  <si>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</si>
  <si>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</si>
  <si>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</si>
  <si>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</si>
  <si>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</si>
  <si>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</si>
  <si>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</si>
  <si>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</si>
  <si>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</si>
  <si>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</si>
  <si>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</si>
  <si>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</si>
  <si>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</si>
  <si>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</si>
  <si>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</si>
  <si>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</si>
  <si>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</si>
  <si>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</si>
  <si>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</si>
  <si>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</si>
  <si>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</si>
  <si>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</si>
  <si>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</si>
  <si>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</si>
  <si>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</si>
  <si>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</si>
  <si>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</si>
  <si>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</si>
  <si>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</si>
  <si>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</si>
  <si>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</si>
  <si>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</si>
  <si>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</si>
  <si>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</si>
  <si>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</si>
  <si>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</si>
  <si>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</si>
  <si>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</si>
  <si>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</si>
  <si>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</si>
  <si>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</si>
  <si>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</si>
  <si>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</si>
  <si>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</si>
  <si>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</si>
  <si>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</si>
  <si>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</si>
  <si>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</si>
  <si>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</si>
  <si>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</si>
  <si>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</si>
  <si>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</si>
  <si>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</si>
  <si>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</si>
  <si>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</si>
  <si>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</si>
  <si>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</si>
  <si>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</si>
  <si>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</si>
  <si>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</si>
  <si>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</si>
  <si>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</si>
  <si>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</si>
  <si>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</si>
  <si>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</si>
  <si>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</si>
  <si>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</si>
  <si>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</si>
  <si>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</si>
  <si>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</si>
  <si>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</si>
  <si>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</si>
  <si>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</si>
  <si>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</si>
  <si>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</si>
  <si>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</si>
  <si>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</si>
  <si>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</si>
  <si>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</si>
  <si>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</si>
  <si>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</si>
  <si>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</si>
  <si>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</si>
  <si>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</si>
  <si>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</si>
  <si>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</si>
  <si>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</si>
  <si>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</si>
  <si>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</si>
  <si>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</si>
  <si>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</si>
  <si>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</si>
  <si>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</si>
  <si>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</si>
  <si>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</si>
  <si>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</si>
  <si>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</si>
  <si>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</si>
  <si>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</si>
  <si>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</si>
  <si>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</si>
  <si>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</si>
  <si>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</si>
  <si>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</si>
  <si>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</si>
  <si>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</si>
  <si>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</si>
  <si>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</si>
  <si>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</si>
  <si>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</si>
  <si>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</si>
  <si>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</si>
  <si>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</si>
  <si>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</si>
  <si>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</si>
  <si>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</si>
  <si>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</si>
  <si>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</si>
  <si>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</si>
  <si>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</si>
  <si>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</si>
  <si>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</si>
  <si>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</si>
  <si>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</si>
  <si>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</si>
  <si>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</si>
  <si>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</si>
  <si>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</si>
  <si>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</si>
  <si>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</si>
  <si>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</si>
  <si>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</si>
  <si>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</si>
  <si>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</si>
  <si>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</si>
  <si>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</si>
  <si>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</si>
  <si>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</si>
  <si>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</si>
  <si>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</si>
  <si>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</si>
  <si>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</si>
  <si>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</si>
  <si>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</si>
  <si>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</si>
  <si>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</si>
  <si>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</si>
  <si>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</si>
  <si>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</si>
  <si>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</si>
  <si>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</si>
  <si>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</si>
  <si>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</si>
  <si>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</si>
  <si>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</si>
  <si>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</si>
  <si>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</si>
  <si>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</si>
  <si>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</si>
  <si>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</si>
  <si>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</si>
  <si>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</si>
  <si>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</si>
  <si>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</si>
  <si>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</si>
  <si>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</si>
  <si>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</si>
  <si>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</si>
  <si>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</si>
  <si>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</si>
  <si>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</si>
  <si>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</si>
  <si>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</si>
  <si>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</si>
  <si>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</si>
  <si>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</si>
  <si>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</si>
  <si>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</si>
  <si>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</si>
  <si>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</si>
  <si>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</si>
  <si>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</si>
  <si>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</si>
  <si>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</si>
  <si>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</si>
  <si>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</si>
  <si>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</si>
  <si>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</si>
  <si>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</si>
  <si>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</si>
  <si>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</si>
  <si>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</si>
  <si>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</si>
  <si>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</si>
  <si>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</si>
  <si>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</si>
  <si>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</si>
  <si>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</si>
  <si>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</si>
  <si>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</si>
  <si>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</si>
  <si>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</si>
  <si>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</si>
  <si>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</si>
  <si>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</si>
  <si>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</si>
  <si>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</si>
  <si>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</si>
  <si>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</si>
  <si>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</si>
  <si>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</si>
  <si>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</si>
  <si>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</si>
  <si>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</si>
  <si>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</si>
  <si>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</si>
  <si>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</si>
  <si>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</si>
  <si>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</si>
  <si>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</si>
  <si>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</si>
  <si>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</si>
  <si>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</si>
  <si>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</si>
  <si>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</si>
  <si>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</si>
  <si>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</si>
  <si>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</si>
  <si>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</si>
  <si>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</si>
  <si>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</si>
  <si>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</si>
  <si>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</si>
  <si>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</si>
  <si>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</si>
  <si>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</si>
  <si>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</si>
  <si>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</si>
  <si>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</si>
  <si>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</si>
  <si>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</si>
  <si>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</si>
  <si>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</si>
  <si>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</si>
  <si>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</si>
  <si>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</si>
  <si>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</si>
  <si>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</si>
  <si>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</si>
  <si>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</si>
  <si>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</si>
  <si>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</si>
  <si>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</si>
  <si>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</si>
  <si>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</si>
  <si>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</si>
  <si>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</si>
  <si>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</si>
  <si>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</si>
  <si>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</si>
  <si>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</si>
  <si>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</si>
  <si>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</si>
  <si>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</si>
  <si>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</si>
  <si>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</si>
  <si>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</si>
  <si>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</si>
  <si>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</si>
  <si>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</si>
  <si>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</si>
  <si>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</si>
  <si>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</si>
  <si>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</si>
  <si>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</si>
  <si>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</si>
  <si>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</si>
  <si>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</si>
  <si>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</si>
  <si>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</si>
  <si>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</si>
  <si>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</si>
  <si>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</si>
  <si>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</si>
  <si>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</si>
  <si>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</si>
  <si>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</si>
  <si>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</si>
  <si>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</si>
  <si>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</si>
  <si>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</si>
  <si>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</si>
  <si>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</si>
  <si>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</si>
  <si>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</si>
  <si>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</si>
  <si>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</si>
  <si>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</si>
  <si>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</si>
  <si>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</si>
  <si>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</si>
  <si>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</si>
  <si>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</si>
  <si>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</si>
  <si>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</si>
  <si>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</si>
  <si>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</si>
  <si>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</si>
  <si>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</si>
  <si>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</si>
  <si>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</si>
  <si>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</si>
  <si>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</si>
  <si>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</si>
  <si>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</si>
  <si>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</si>
  <si>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</si>
  <si>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</si>
  <si>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</si>
  <si>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</si>
  <si>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</si>
  <si>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</si>
  <si>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</si>
  <si>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</si>
  <si>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</si>
  <si>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</si>
  <si>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</si>
  <si>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</si>
  <si>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</si>
  <si>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</si>
  <si>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</si>
  <si>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</si>
  <si>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</si>
  <si>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</si>
  <si>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</si>
  <si>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</si>
  <si>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</si>
  <si>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</si>
  <si>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</si>
  <si>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</si>
  <si>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</si>
  <si>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</si>
  <si>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</si>
  <si>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</si>
  <si>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</si>
  <si>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</si>
  <si>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</si>
  <si>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</si>
  <si>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</si>
  <si>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</si>
  <si>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</si>
  <si>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</si>
  <si>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</si>
  <si>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</si>
  <si>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</si>
  <si>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</si>
  <si>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</si>
  <si>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</si>
  <si>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</si>
  <si>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</si>
  <si>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</si>
  <si>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</si>
  <si>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</si>
  <si>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</si>
  <si>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</si>
  <si>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</si>
  <si>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</si>
  <si>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</si>
  <si>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</si>
  <si>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</si>
  <si>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</si>
  <si>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</si>
  <si>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</si>
  <si>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</si>
  <si>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</si>
  <si>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</si>
  <si>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</si>
  <si>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</si>
  <si>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</si>
  <si>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</si>
  <si>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</si>
  <si>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</si>
  <si>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</si>
  <si>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</si>
  <si>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</si>
  <si>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</si>
  <si>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</si>
  <si>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</si>
  <si>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</si>
  <si>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</si>
  <si>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</si>
  <si>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</si>
  <si>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</si>
  <si>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</si>
  <si>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</si>
  <si>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</si>
  <si>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</si>
  <si>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</si>
  <si>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</si>
  <si>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</si>
  <si>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</si>
  <si>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</si>
  <si>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</si>
  <si>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</si>
  <si>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</si>
  <si>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</si>
  <si>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</si>
  <si>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</si>
  <si>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</si>
  <si>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</si>
  <si>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</si>
  <si>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</si>
  <si>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</si>
  <si>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</si>
  <si>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</si>
  <si>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</si>
  <si>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</si>
  <si>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</si>
  <si>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</si>
  <si>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</si>
  <si>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</si>
  <si>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</si>
  <si>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</si>
  <si>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</si>
  <si>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</si>
  <si>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</si>
  <si>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</si>
  <si>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</si>
  <si>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</si>
  <si>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</si>
  <si>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</si>
  <si>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</si>
  <si>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</si>
  <si>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</si>
  <si>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</si>
  <si>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</si>
  <si>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</si>
  <si>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</si>
  <si>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</si>
  <si>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</si>
  <si>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</si>
  <si>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</si>
  <si>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</si>
  <si>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</si>
  <si>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</si>
  <si>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</si>
  <si>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</si>
  <si>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</si>
  <si>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</si>
  <si>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</si>
  <si>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</si>
  <si>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</si>
  <si>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</si>
  <si>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</si>
  <si>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</si>
  <si>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</si>
  <si>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</si>
  <si>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</si>
  <si>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</si>
  <si>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</si>
  <si>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</si>
  <si>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</si>
  <si>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</si>
  <si>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</si>
  <si>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</si>
  <si>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</si>
  <si>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</si>
  <si>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</si>
  <si>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</si>
  <si>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</si>
  <si>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</si>
  <si>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</si>
  <si>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</si>
  <si>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</si>
  <si>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</si>
  <si>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</si>
  <si>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</si>
  <si>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</si>
  <si>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</si>
  <si>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</si>
  <si>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</si>
  <si>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</si>
  <si>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</si>
  <si>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</si>
  <si>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</si>
  <si>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</si>
  <si>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</si>
  <si>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</si>
  <si>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</si>
  <si>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</si>
  <si>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</si>
  <si>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</si>
  <si>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</si>
  <si>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</si>
  <si>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</si>
  <si>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</si>
  <si>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</si>
  <si>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</si>
  <si>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</si>
  <si>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</si>
  <si>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</si>
  <si>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</si>
  <si>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</si>
  <si>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</si>
  <si>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</si>
  <si>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</si>
  <si>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</si>
  <si>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</si>
  <si>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</si>
  <si>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</si>
  <si>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</si>
  <si>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</si>
  <si>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</si>
  <si>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</si>
  <si>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</si>
  <si>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</si>
  <si>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</si>
  <si>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</si>
  <si>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</si>
  <si>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</si>
  <si>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</si>
  <si>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</si>
  <si>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</si>
  <si>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</si>
  <si>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</si>
  <si>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</si>
  <si>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</si>
  <si>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</si>
  <si>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</si>
  <si>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</si>
  <si>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</si>
  <si>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</si>
  <si>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</si>
  <si>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</si>
  <si>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</si>
  <si>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</si>
  <si>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</si>
  <si>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</si>
  <si>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</si>
  <si>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</si>
  <si>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</si>
  <si>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</si>
  <si>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</si>
  <si>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</si>
  <si>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</si>
  <si>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</si>
  <si>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</si>
  <si>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</si>
  <si>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</si>
  <si>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</si>
  <si>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</si>
  <si>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</si>
  <si>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</si>
  <si>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</si>
  <si>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</si>
  <si>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</si>
  <si>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</si>
  <si>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</si>
  <si>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</si>
  <si>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</si>
  <si>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</si>
  <si>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</si>
  <si>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</si>
  <si>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</si>
  <si>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</si>
  <si>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</si>
  <si>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</si>
  <si>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</si>
  <si>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</si>
  <si>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</si>
  <si>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</si>
  <si>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</si>
  <si>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</si>
  <si>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</si>
  <si>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</si>
  <si>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</si>
  <si>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</si>
  <si>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</si>
  <si>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</si>
  <si>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</si>
  <si>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</si>
  <si>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</si>
  <si>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</si>
  <si>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</si>
  <si>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</si>
  <si>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</si>
  <si>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</si>
  <si>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</si>
  <si>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</si>
  <si>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</si>
  <si>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</si>
  <si>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</si>
  <si>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</si>
  <si>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</si>
  <si>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</si>
  <si>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</si>
  <si>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</si>
  <si>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</si>
  <si>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</si>
  <si>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</si>
  <si>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</si>
  <si>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</si>
  <si>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</si>
  <si>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</si>
  <si>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</si>
  <si>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</si>
  <si>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</si>
  <si>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</si>
  <si>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</si>
  <si>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</si>
  <si>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</si>
  <si>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</si>
  <si>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</si>
  <si>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</si>
  <si>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</si>
  <si>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</si>
  <si>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</si>
  <si>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</si>
  <si>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</si>
  <si>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</si>
  <si>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</si>
  <si>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</si>
  <si>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</si>
  <si>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</si>
  <si>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</si>
  <si>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</si>
  <si>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</si>
  <si>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</si>
  <si>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</si>
  <si>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</si>
  <si>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</si>
  <si>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</si>
  <si>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</si>
  <si>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</si>
  <si>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</si>
  <si>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</si>
  <si>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</si>
  <si>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</si>
  <si>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</si>
  <si>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</si>
  <si>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</si>
  <si>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</si>
  <si>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</si>
  <si>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</si>
  <si>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</si>
  <si>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</si>
  <si>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</si>
  <si>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</si>
  <si>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</si>
  <si>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</si>
  <si>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</si>
  <si>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</si>
  <si>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</si>
  <si>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</si>
  <si>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</si>
  <si>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</si>
  <si>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</si>
  <si>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</si>
  <si>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</si>
  <si>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</si>
  <si>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</si>
  <si>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</si>
  <si>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</si>
  <si>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</si>
  <si>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</si>
  <si>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</si>
  <si>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</si>
  <si>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</si>
  <si>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</si>
  <si>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</si>
  <si>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</si>
  <si>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</si>
  <si>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</si>
  <si>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</si>
  <si>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</si>
  <si>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</si>
  <si>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</si>
  <si>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</si>
  <si>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</si>
  <si>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</si>
  <si>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</si>
  <si>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</si>
  <si>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</si>
  <si>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</si>
  <si>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</si>
  <si>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</si>
  <si>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</si>
  <si>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</si>
  <si>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</si>
  <si>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</si>
  <si>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</si>
  <si>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</si>
  <si>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</si>
  <si>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</si>
  <si>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</si>
  <si>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</si>
  <si>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</si>
  <si>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</si>
  <si>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</si>
  <si>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</si>
  <si>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</si>
  <si>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</si>
  <si>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</si>
  <si>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</si>
  <si>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</si>
  <si>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</si>
  <si>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</si>
  <si>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</si>
  <si>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</si>
  <si>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</si>
  <si>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</si>
  <si>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</si>
  <si>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</si>
  <si>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</si>
  <si>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</si>
  <si>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</si>
  <si>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</si>
  <si>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</si>
  <si>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</si>
  <si>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</si>
  <si>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</si>
  <si>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</si>
  <si>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</si>
  <si>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</si>
  <si>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</si>
  <si>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</si>
  <si>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</si>
  <si>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</si>
  <si>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</si>
  <si>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</si>
  <si>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</si>
  <si>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</si>
  <si>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</si>
  <si>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</si>
  <si>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</si>
  <si>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</si>
  <si>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</si>
  <si>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</si>
  <si>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</si>
  <si>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</si>
  <si>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</si>
  <si>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</si>
  <si>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</si>
  <si>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</si>
  <si>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</si>
  <si>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</si>
  <si>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</si>
  <si>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</si>
  <si>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</si>
  <si>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</si>
  <si>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</si>
  <si>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</si>
  <si>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</si>
  <si>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</si>
  <si>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</si>
  <si>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</si>
  <si>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</si>
  <si>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</si>
  <si>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</si>
  <si>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</si>
  <si>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</si>
  <si>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</si>
  <si>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</si>
  <si>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</si>
  <si>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</si>
  <si>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</si>
  <si>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</si>
  <si>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</si>
  <si>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</si>
  <si>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</si>
  <si>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</si>
  <si>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</si>
  <si>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</si>
  <si>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</si>
  <si>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</si>
  <si>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</si>
  <si>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</si>
  <si>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</si>
  <si>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</si>
  <si>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</si>
  <si>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</si>
  <si>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</si>
  <si>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</si>
  <si>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</si>
  <si>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</si>
  <si>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</si>
  <si>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</si>
  <si>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</si>
  <si>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</si>
  <si>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</si>
  <si>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</si>
  <si>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</si>
  <si>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</si>
  <si>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</si>
  <si>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</si>
  <si>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</si>
  <si>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</si>
  <si>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</si>
  <si>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</si>
  <si>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</si>
  <si>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</si>
  <si>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</si>
  <si>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</si>
  <si>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</si>
  <si>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</si>
  <si>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</si>
  <si>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</si>
  <si>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</si>
  <si>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</si>
  <si>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</si>
  <si>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</si>
  <si>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</si>
  <si>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</si>
  <si>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</si>
  <si>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</si>
  <si>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</si>
  <si>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</si>
  <si>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</si>
  <si>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</si>
  <si>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</si>
  <si>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</si>
  <si>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</si>
  <si>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</si>
  <si>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</si>
  <si>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</si>
  <si>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</si>
  <si>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</si>
  <si>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</si>
  <si>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</si>
  <si>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</si>
  <si>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</si>
  <si>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</si>
  <si>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</si>
  <si>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</si>
  <si>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</si>
  <si>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</si>
  <si>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</si>
  <si>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</si>
  <si>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</si>
  <si>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</si>
  <si>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</si>
  <si>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</si>
  <si>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</si>
  <si>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</si>
  <si>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</si>
  <si>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</si>
  <si>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</si>
  <si>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</si>
  <si>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</si>
  <si>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</si>
  <si>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</si>
  <si>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</si>
  <si>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</si>
  <si>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</si>
  <si>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</si>
  <si>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</si>
  <si>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</si>
  <si>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</si>
  <si>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</si>
  <si>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</si>
  <si>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</si>
  <si>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</si>
  <si>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</si>
  <si>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</si>
  <si>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</si>
  <si>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</si>
  <si>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</si>
  <si>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</si>
  <si>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</si>
  <si>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</si>
  <si>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</si>
  <si>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</si>
  <si>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</si>
  <si>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</si>
  <si>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</si>
  <si>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</si>
  <si>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</si>
  <si>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</si>
  <si>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</si>
  <si>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</si>
  <si>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</si>
  <si>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</si>
  <si>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</si>
  <si>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</si>
  <si>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</si>
  <si>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</si>
  <si>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</si>
  <si>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</si>
  <si>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</si>
  <si>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</si>
  <si>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</si>
  <si>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</si>
  <si>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</si>
  <si>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</si>
  <si>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</si>
  <si>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</si>
  <si>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</si>
  <si>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</si>
  <si>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</si>
  <si>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</si>
  <si>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</si>
  <si>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</si>
  <si>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</si>
  <si>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</si>
  <si>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</si>
  <si>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</si>
  <si>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</si>
  <si>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</si>
  <si>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</si>
  <si>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</si>
  <si>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</si>
  <si>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</si>
  <si>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</si>
  <si>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</si>
  <si>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</si>
  <si>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</si>
  <si>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</si>
  <si>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</si>
  <si>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</si>
  <si>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</si>
  <si>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</si>
  <si>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</si>
  <si>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</si>
  <si>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</si>
  <si>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</si>
  <si>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</si>
  <si>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</si>
  <si>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</si>
  <si>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</si>
  <si>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</si>
  <si>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</si>
  <si>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</si>
  <si>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</si>
  <si>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</si>
  <si>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</si>
  <si>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</si>
  <si>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</si>
  <si>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</si>
  <si>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</si>
  <si>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</si>
  <si>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</si>
  <si>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</si>
  <si>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</si>
  <si>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</si>
  <si>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</si>
  <si>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</si>
  <si>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</si>
  <si>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</si>
  <si>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</si>
  <si>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</si>
  <si>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</si>
  <si>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</si>
  <si>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</si>
  <si>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</si>
  <si>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</si>
  <si>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</si>
  <si>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</si>
  <si>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</si>
  <si>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</si>
  <si>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</si>
  <si>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</si>
  <si>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</si>
  <si>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</si>
  <si>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</si>
  <si>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</si>
  <si>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</si>
  <si>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</si>
  <si>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</si>
  <si>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</si>
  <si>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</si>
  <si>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</si>
  <si>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</si>
  <si>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</si>
  <si>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</si>
  <si>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</si>
  <si>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</si>
  <si>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</si>
  <si>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</si>
  <si>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</si>
  <si>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</si>
  <si>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</si>
  <si>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</si>
  <si>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</si>
  <si>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</si>
  <si>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</si>
  <si>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</si>
  <si>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</si>
  <si>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</si>
  <si>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</si>
  <si>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</si>
  <si>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</si>
  <si>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</si>
  <si>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</si>
  <si>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</si>
  <si>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</si>
  <si>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</si>
  <si>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</si>
  <si>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</si>
  <si>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</si>
  <si>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</si>
  <si>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</si>
  <si>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</si>
  <si>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</si>
  <si>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</si>
  <si>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</si>
  <si>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</si>
  <si>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</si>
  <si>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</si>
  <si>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</si>
  <si>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</si>
  <si>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</si>
  <si>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</si>
  <si>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</si>
  <si>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</si>
  <si>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</si>
  <si>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</si>
  <si>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</si>
  <si>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</si>
  <si>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</si>
  <si>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</si>
  <si>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</si>
  <si>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</si>
  <si>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</si>
  <si>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</si>
  <si>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</si>
  <si>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</si>
  <si>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</si>
  <si>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</si>
  <si>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</si>
  <si>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</si>
  <si>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</si>
  <si>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</si>
  <si>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</si>
  <si>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</si>
  <si>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</si>
  <si>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</si>
  <si>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</si>
  <si>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</si>
  <si>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</si>
  <si>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</si>
  <si>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</si>
  <si>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</si>
  <si>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</si>
  <si>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</si>
  <si>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</si>
  <si>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</si>
  <si>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</si>
  <si>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</si>
  <si>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</si>
  <si>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</si>
  <si>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</si>
  <si>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</si>
  <si>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</si>
  <si>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</si>
  <si>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</si>
  <si>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</si>
  <si>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</si>
  <si>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</si>
  <si>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</si>
  <si>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</si>
  <si>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</si>
  <si>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</si>
  <si>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</si>
  <si>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</si>
  <si>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</si>
  <si>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</si>
  <si>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</si>
  <si>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</si>
  <si>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</si>
  <si>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</si>
  <si>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</si>
  <si>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</si>
  <si>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</si>
  <si>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</si>
  <si>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</si>
  <si>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</si>
  <si>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</si>
  <si>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</si>
  <si>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</si>
  <si>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</si>
  <si>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</si>
  <si>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</si>
  <si>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</si>
  <si>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</si>
  <si>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</si>
  <si>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</si>
  <si>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</si>
  <si>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</si>
  <si>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</si>
  <si>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</si>
  <si>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</si>
  <si>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</si>
  <si>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</si>
  <si>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</si>
  <si>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</si>
  <si>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</si>
  <si>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</si>
  <si>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</si>
  <si>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</si>
  <si>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</si>
  <si>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</si>
  <si>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</si>
  <si>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</si>
  <si>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</si>
  <si>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</si>
  <si>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</si>
  <si>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</si>
  <si>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</si>
  <si>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</si>
  <si>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</si>
  <si>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</si>
  <si>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</si>
  <si>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</si>
  <si>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</si>
  <si>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</si>
  <si>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</si>
  <si>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</si>
  <si>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</si>
  <si>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</si>
  <si>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</si>
  <si>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</si>
  <si>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</si>
  <si>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</si>
  <si>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</si>
  <si>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</si>
  <si>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</si>
  <si>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</si>
  <si>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</si>
  <si>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</si>
  <si>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</si>
  <si>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</si>
  <si>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</si>
  <si>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</si>
  <si>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</si>
  <si>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</si>
  <si>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</si>
  <si>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</si>
  <si>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</si>
  <si>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</si>
  <si>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</si>
  <si>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</si>
  <si>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</si>
  <si>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</si>
  <si>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</si>
  <si>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</si>
  <si>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</si>
  <si>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</si>
  <si>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</si>
  <si>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</si>
  <si>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</si>
  <si>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</si>
  <si>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</si>
  <si>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</si>
  <si>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</si>
  <si>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</si>
  <si>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</si>
  <si>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</si>
  <si>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</si>
  <si>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</si>
  <si>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</si>
  <si>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</si>
  <si>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</si>
  <si>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</si>
  <si>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</si>
  <si>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</si>
  <si>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</si>
  <si>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</si>
  <si>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</si>
  <si>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</si>
  <si>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</si>
  <si>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</si>
  <si>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</si>
  <si>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</si>
  <si>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</si>
  <si>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</si>
  <si>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</si>
  <si>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</si>
  <si>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</si>
  <si>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</si>
  <si>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</si>
  <si>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</si>
  <si>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</si>
  <si>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</si>
  <si>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</si>
  <si>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</si>
  <si>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</si>
  <si>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</si>
  <si>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</si>
  <si>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</si>
  <si>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</si>
  <si>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</si>
  <si>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</si>
  <si>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</si>
  <si>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</si>
  <si>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</si>
  <si>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</si>
  <si>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</si>
  <si>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</si>
  <si>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</si>
  <si>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</si>
  <si>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</si>
  <si>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</si>
  <si>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</si>
  <si>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</si>
  <si>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</si>
  <si>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</si>
  <si>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</si>
  <si>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</si>
  <si>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</si>
  <si>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</si>
  <si>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</si>
  <si>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</si>
  <si>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</si>
  <si>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</si>
  <si>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</si>
  <si>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</si>
  <si>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</si>
  <si>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</si>
  <si>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</si>
  <si>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</si>
  <si>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</si>
  <si>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</si>
  <si>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</si>
  <si>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</si>
  <si>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</si>
  <si>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</si>
  <si>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</si>
  <si>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</si>
  <si>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</si>
  <si>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</si>
  <si>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</si>
  <si>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</si>
  <si>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</si>
  <si>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</si>
  <si>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</si>
  <si>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</si>
  <si>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</si>
  <si>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</si>
  <si>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</si>
  <si>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</si>
  <si>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</si>
  <si>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</si>
  <si>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</si>
  <si>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</si>
  <si>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</si>
  <si>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</si>
  <si>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</si>
  <si>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</si>
  <si>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</si>
  <si>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</si>
  <si>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</si>
  <si>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</si>
  <si>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</si>
  <si>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</si>
  <si>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</si>
  <si>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</si>
  <si>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</si>
  <si>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</si>
  <si>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</si>
  <si>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</si>
  <si>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</si>
  <si>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</si>
  <si>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</si>
  <si>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</si>
  <si>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</si>
  <si>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</si>
  <si>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</si>
  <si>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</si>
  <si>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</si>
  <si>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</si>
  <si>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</si>
  <si>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</si>
  <si>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</si>
  <si>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</si>
  <si>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</si>
  <si>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</si>
  <si>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</si>
  <si>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</si>
  <si>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</si>
  <si>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</si>
  <si>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</si>
  <si>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</si>
  <si>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</si>
  <si>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</si>
  <si>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</si>
  <si>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</si>
  <si>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</si>
  <si>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</si>
  <si>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</si>
  <si>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</si>
  <si>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</si>
  <si>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</si>
  <si>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</si>
  <si>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</si>
  <si>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</si>
  <si>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</si>
  <si>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</si>
  <si>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</si>
  <si>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</si>
  <si>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</si>
  <si>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</si>
  <si>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</si>
  <si>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</si>
  <si>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</si>
  <si>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</si>
  <si>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</si>
  <si>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</si>
  <si>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</si>
  <si>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</si>
  <si>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</si>
  <si>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</si>
  <si>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</si>
  <si>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</si>
  <si>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</si>
  <si>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</si>
  <si>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</si>
  <si>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</si>
  <si>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</si>
  <si>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</si>
  <si>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</si>
  <si>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</si>
  <si>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</si>
  <si>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</si>
  <si>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</si>
  <si>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</si>
  <si>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</si>
  <si>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</si>
  <si>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</si>
  <si>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</si>
  <si>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</si>
  <si>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</si>
  <si>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</si>
  <si>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</si>
  <si>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</si>
  <si>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</si>
  <si>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</si>
  <si>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</si>
  <si>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</si>
  <si>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</si>
  <si>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</si>
  <si>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</si>
  <si>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</si>
  <si>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</si>
  <si>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</si>
  <si>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</si>
  <si>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</si>
  <si>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</si>
  <si>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</si>
  <si>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</si>
  <si>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</si>
  <si>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</si>
  <si>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</si>
  <si>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</si>
  <si>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</si>
  <si>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</si>
  <si>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</si>
  <si>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</si>
  <si>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</si>
  <si>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</si>
  <si>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</si>
  <si>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</si>
  <si>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</si>
  <si>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</si>
  <si>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</si>
  <si>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</si>
  <si>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</si>
  <si>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</si>
  <si>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</si>
  <si>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</si>
  <si>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</si>
  <si>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</si>
  <si>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</si>
  <si>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</si>
  <si>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</si>
  <si>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</si>
  <si>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</si>
  <si>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</si>
  <si>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</si>
  <si>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</si>
  <si>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</si>
  <si>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</si>
  <si>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</si>
  <si>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</si>
  <si>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</si>
  <si>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</si>
  <si>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</si>
  <si>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</si>
  <si>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</si>
  <si>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</si>
  <si>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</si>
  <si>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</si>
  <si>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</si>
  <si>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</si>
  <si>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</si>
  <si>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</si>
  <si>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</si>
  <si>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</si>
  <si>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</si>
  <si>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</si>
  <si>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</si>
  <si>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</si>
  <si>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</si>
  <si>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</si>
  <si>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</si>
  <si>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</si>
  <si>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</si>
  <si>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</si>
  <si>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</si>
  <si>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</si>
  <si>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</si>
  <si>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</si>
  <si>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</si>
  <si>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</si>
  <si>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</si>
  <si>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</si>
  <si>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</si>
  <si>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</si>
  <si>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</si>
  <si>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</si>
  <si>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</si>
  <si>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</si>
  <si>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</si>
  <si>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</si>
  <si>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</si>
  <si>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</si>
  <si>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</si>
  <si>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</si>
  <si>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</si>
  <si>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</si>
  <si>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</si>
  <si>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</si>
  <si>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</si>
  <si>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</si>
  <si>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</si>
  <si>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</si>
  <si>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</si>
  <si>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</si>
  <si>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</si>
  <si>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</si>
  <si>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</si>
  <si>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</si>
  <si>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</si>
  <si>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</si>
  <si>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</si>
  <si>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</si>
  <si>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</si>
  <si>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</si>
  <si>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</si>
  <si>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</si>
  <si>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</si>
  <si>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</si>
  <si>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</si>
  <si>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</si>
  <si>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</si>
  <si>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</si>
  <si>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</si>
  <si>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</si>
  <si>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</si>
  <si>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</si>
  <si>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</si>
  <si>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</si>
  <si>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</si>
  <si>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</si>
  <si>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</si>
  <si>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</si>
  <si>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</si>
  <si>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</si>
  <si>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</si>
  <si>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</si>
  <si>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</si>
  <si>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</si>
  <si>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</si>
  <si>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</si>
  <si>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</si>
  <si>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</si>
  <si>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</si>
  <si>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</si>
  <si>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</si>
  <si>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</si>
  <si>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</si>
  <si>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</si>
  <si>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</si>
  <si>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</si>
  <si>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</si>
  <si>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</si>
  <si>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</si>
  <si>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</si>
  <si>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</si>
  <si>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</si>
  <si>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</si>
  <si>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</si>
  <si>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</si>
  <si>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</si>
  <si>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</si>
  <si>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</si>
  <si>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</si>
  <si>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</si>
  <si>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</si>
  <si>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</si>
  <si>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</si>
  <si>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</si>
  <si>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</si>
  <si>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</si>
  <si>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</si>
  <si>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</si>
  <si>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</si>
  <si>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</si>
  <si>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</si>
  <si>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</si>
  <si>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</si>
  <si>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</si>
  <si>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</si>
  <si>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</si>
  <si>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</si>
  <si>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</si>
  <si>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</si>
  <si>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</si>
  <si>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</si>
  <si>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</si>
  <si>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</si>
  <si>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</si>
  <si>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</si>
  <si>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</si>
  <si>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</si>
  <si>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</si>
  <si>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</si>
  <si>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</si>
  <si>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</si>
  <si>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</si>
  <si>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</si>
  <si>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</si>
  <si>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</si>
  <si>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</si>
  <si>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</si>
  <si>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</si>
  <si>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</si>
  <si>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</si>
  <si>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</si>
  <si>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</si>
  <si>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</si>
  <si>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</si>
  <si>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</si>
  <si>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</si>
  <si>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</si>
  <si>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</si>
  <si>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</si>
  <si>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</si>
  <si>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</si>
  <si>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</si>
  <si>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</si>
  <si>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</si>
  <si>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</si>
  <si>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</si>
  <si>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</si>
  <si>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</si>
  <si>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</si>
  <si>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</si>
  <si>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</si>
  <si>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</si>
  <si>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</si>
  <si>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</si>
  <si>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</si>
  <si>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</si>
  <si>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</si>
  <si>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</si>
  <si>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</si>
  <si>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</si>
  <si>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</si>
  <si>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</si>
  <si>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</si>
  <si>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</si>
  <si>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</si>
  <si>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</si>
  <si>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</si>
  <si>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</si>
  <si>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</si>
  <si>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</si>
  <si>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</si>
  <si>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</si>
  <si>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</si>
  <si>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</si>
  <si>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</si>
  <si>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</si>
  <si>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</si>
  <si>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</si>
  <si>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</si>
  <si>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</si>
  <si>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</si>
  <si>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</si>
  <si>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</si>
  <si>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</si>
  <si>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</si>
  <si>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</si>
  <si>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</si>
  <si>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</si>
  <si>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</si>
  <si>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</si>
  <si>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</si>
  <si>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</si>
  <si>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</si>
  <si>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</si>
  <si>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</si>
  <si>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</si>
  <si>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</si>
  <si>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</si>
  <si>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</si>
  <si>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</si>
  <si>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</si>
  <si>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</si>
  <si>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</si>
  <si>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</si>
  <si>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</si>
  <si>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</si>
  <si>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</si>
  <si>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</si>
  <si>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</si>
  <si>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</si>
  <si>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</si>
  <si>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</si>
  <si>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</si>
  <si>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</si>
  <si>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</si>
  <si>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</si>
  <si>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</si>
  <si>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</si>
  <si>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</si>
  <si>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</si>
  <si>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</si>
  <si>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</si>
  <si>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</si>
  <si>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</si>
  <si>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</si>
  <si>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</si>
  <si>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</si>
  <si>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</si>
  <si>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</si>
  <si>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</si>
  <si>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</si>
  <si>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</si>
  <si>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</si>
  <si>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</si>
  <si>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</si>
  <si>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</si>
  <si>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</si>
  <si>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</si>
  <si>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</si>
  <si>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</si>
  <si>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</si>
  <si>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</si>
  <si>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</si>
  <si>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</si>
  <si>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</si>
  <si>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</si>
  <si>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</si>
  <si>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</si>
  <si>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</si>
  <si>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</si>
  <si>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</si>
  <si>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</si>
  <si>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</si>
  <si>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</si>
  <si>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</si>
  <si>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</si>
  <si>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</si>
  <si>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</si>
  <si>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</si>
  <si>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</si>
  <si>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</si>
  <si>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</si>
  <si>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</si>
  <si>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</si>
  <si>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</si>
  <si>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</si>
  <si>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</si>
  <si>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</si>
  <si>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</si>
  <si>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</si>
  <si>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</si>
  <si>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</si>
  <si>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</si>
  <si>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</si>
  <si>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</si>
  <si>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</si>
  <si>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</si>
  <si>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</si>
  <si>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</si>
  <si>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</si>
  <si>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</si>
  <si>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</si>
  <si>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</si>
  <si>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</si>
  <si>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</si>
  <si>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</si>
  <si>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</si>
  <si>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</si>
  <si>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</si>
  <si>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</si>
  <si>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</si>
  <si>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</si>
  <si>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</si>
  <si>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</si>
  <si>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</si>
  <si>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</si>
  <si>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</si>
  <si>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</si>
  <si>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</si>
  <si>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</si>
  <si>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</si>
  <si>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</si>
  <si>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</si>
  <si>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</si>
  <si>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</si>
  <si>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</si>
  <si>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</si>
  <si>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</si>
  <si>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</si>
  <si>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</si>
  <si>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</si>
  <si>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</si>
  <si>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</si>
  <si>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</si>
  <si>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</si>
  <si>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</si>
  <si>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</si>
  <si>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</si>
  <si>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</si>
  <si>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</si>
  <si>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</si>
  <si>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</si>
  <si>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</si>
  <si>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</si>
  <si>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</si>
  <si>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</si>
  <si>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</si>
  <si>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</si>
  <si>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</si>
  <si>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</si>
  <si>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</si>
  <si>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</si>
  <si>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</si>
  <si>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</si>
  <si>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</si>
  <si>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</si>
  <si>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</si>
  <si>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</si>
  <si>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</si>
  <si>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</si>
  <si>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</si>
  <si>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</si>
  <si>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</si>
  <si>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</si>
  <si>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</si>
  <si>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</si>
  <si>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</si>
  <si>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</si>
  <si>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</si>
  <si>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</si>
  <si>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</si>
  <si>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</si>
  <si>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</si>
  <si>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</si>
  <si>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</si>
  <si>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</si>
  <si>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</si>
  <si>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</si>
  <si>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</si>
  <si>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</si>
  <si>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</si>
  <si>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</si>
  <si>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</si>
  <si>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</si>
  <si>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</si>
  <si>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</si>
  <si>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</si>
  <si>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</si>
  <si>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</si>
  <si>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</si>
  <si>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</si>
  <si>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</si>
  <si>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</si>
  <si>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</si>
  <si>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</si>
  <si>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</si>
  <si>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</si>
  <si>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</si>
  <si>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</si>
  <si>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</si>
  <si>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</si>
  <si>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</si>
  <si>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</si>
  <si>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</si>
  <si>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</si>
  <si>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</si>
  <si>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</si>
  <si>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</si>
  <si>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</si>
  <si>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</si>
  <si>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</si>
  <si>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</si>
  <si>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</si>
  <si>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</si>
  <si>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</si>
  <si>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</si>
  <si>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</si>
  <si>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</si>
  <si>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</si>
  <si>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</si>
  <si>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</si>
  <si>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</si>
  <si>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</si>
  <si>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</si>
  <si>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</si>
  <si>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</si>
  <si>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</si>
  <si>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</si>
  <si>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</si>
  <si>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</si>
  <si>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</si>
  <si>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</si>
  <si>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</si>
  <si>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</si>
  <si>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</si>
  <si>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</si>
  <si>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</si>
  <si>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</si>
  <si>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</si>
  <si>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</si>
  <si>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</si>
  <si>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</si>
  <si>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</si>
  <si>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</si>
  <si>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</si>
  <si>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</si>
  <si>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</si>
  <si>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</si>
  <si>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</si>
  <si>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</si>
  <si>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</si>
  <si>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</si>
  <si>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</si>
  <si>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</si>
  <si>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</si>
  <si>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</si>
  <si>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</si>
  <si>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</si>
  <si>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</si>
  <si>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</si>
  <si>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</si>
  <si>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</si>
  <si>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</si>
  <si>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</si>
  <si>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</si>
  <si>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</si>
  <si>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</si>
  <si>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</si>
  <si>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</si>
  <si>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</si>
  <si>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</si>
  <si>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</si>
  <si>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</si>
  <si>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</si>
  <si>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</si>
  <si>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</si>
  <si>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</si>
  <si>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</si>
  <si>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</si>
  <si>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</si>
  <si>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</si>
  <si>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</si>
  <si>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</si>
  <si>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</si>
  <si>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</si>
  <si>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</si>
  <si>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</si>
  <si>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</si>
  <si>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</si>
  <si>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</si>
  <si>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</si>
  <si>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</si>
  <si>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</si>
  <si>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</si>
  <si>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</si>
  <si>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</si>
  <si>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</si>
  <si>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</si>
  <si>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</si>
  <si>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</si>
  <si>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</si>
  <si>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</si>
  <si>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</si>
  <si>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</si>
  <si>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</si>
  <si>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</si>
  <si>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</si>
  <si>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</si>
  <si>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</si>
  <si>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</si>
  <si>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</si>
  <si>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</si>
  <si>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</si>
  <si>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</si>
  <si>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</si>
  <si>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</si>
  <si>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</si>
  <si>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</si>
  <si>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</si>
  <si>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</si>
  <si>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</si>
  <si>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</si>
  <si>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</si>
  <si>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</si>
  <si>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</si>
  <si>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</si>
  <si>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</si>
  <si>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</si>
  <si>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</si>
  <si>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</si>
  <si>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</si>
  <si>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</si>
  <si>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</si>
  <si>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</si>
  <si>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</si>
  <si>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</si>
  <si>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</si>
  <si>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</si>
  <si>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</si>
  <si>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</si>
  <si>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</si>
  <si>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</si>
  <si>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</si>
  <si>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</si>
  <si>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</si>
  <si>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</si>
  <si>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</si>
  <si>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</si>
  <si>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</si>
  <si>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</si>
  <si>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</si>
  <si>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</si>
  <si>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</si>
  <si>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</si>
  <si>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</si>
  <si>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</si>
  <si>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</si>
  <si>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</si>
  <si>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</si>
  <si>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</si>
  <si>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</si>
  <si>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</si>
  <si>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</si>
  <si>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</si>
  <si>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</si>
  <si>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</si>
  <si>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</si>
  <si>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</si>
  <si>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</si>
  <si>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</si>
  <si>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</si>
  <si>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</si>
  <si>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</si>
  <si>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</si>
  <si>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</si>
  <si>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</si>
  <si>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</si>
  <si>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</si>
  <si>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</si>
  <si>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</si>
  <si>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</si>
  <si>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</si>
  <si>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</si>
  <si>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</si>
  <si>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</si>
  <si>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</si>
  <si>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</si>
  <si>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</si>
  <si>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</si>
  <si>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</si>
  <si>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</si>
  <si>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</si>
  <si>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</si>
  <si>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</si>
  <si>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</si>
  <si>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</si>
  <si>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</si>
  <si>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</si>
  <si>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</si>
  <si>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</si>
  <si>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</si>
  <si>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</si>
  <si>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</si>
  <si>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</si>
  <si>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</si>
  <si>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</si>
  <si>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</si>
  <si>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</si>
  <si>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</si>
  <si>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</si>
  <si>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</si>
  <si>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</si>
  <si>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</si>
  <si>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</si>
  <si>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</si>
  <si>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</si>
  <si>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</si>
  <si>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</si>
  <si>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</si>
  <si>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</si>
  <si>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</si>
  <si>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</si>
  <si>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</si>
  <si>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</si>
  <si>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</si>
  <si>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</si>
  <si>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</si>
  <si>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</si>
  <si>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</si>
  <si>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</si>
  <si>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</si>
  <si>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</si>
  <si>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</si>
  <si>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</si>
  <si>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</si>
  <si>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</si>
  <si>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</si>
  <si>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</si>
  <si>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</si>
  <si>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</si>
  <si>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</si>
  <si>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</si>
  <si>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</si>
  <si>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</si>
  <si>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</si>
  <si>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</si>
  <si>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</si>
  <si>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</si>
  <si>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</si>
  <si>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</si>
  <si>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</si>
  <si>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</si>
  <si>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</si>
  <si>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</si>
  <si>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</si>
  <si>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</si>
  <si>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</si>
  <si>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</si>
  <si>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</si>
  <si>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</si>
  <si>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</si>
  <si>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</si>
  <si>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</si>
  <si>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</si>
  <si>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</si>
  <si>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</si>
  <si>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</si>
  <si>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</si>
  <si>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</si>
  <si>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</si>
  <si>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</si>
  <si>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</si>
  <si>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</si>
  <si>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</si>
  <si>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</si>
  <si>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</si>
  <si>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</si>
  <si>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</si>
  <si>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</si>
  <si>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</si>
  <si>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</si>
  <si>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</si>
  <si>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</si>
  <si>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</si>
  <si>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</si>
  <si>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</si>
  <si>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</si>
  <si>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</si>
  <si>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</si>
  <si>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</si>
  <si>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</si>
  <si>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</si>
  <si>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</si>
  <si>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</si>
  <si>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</si>
  <si>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</si>
  <si>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</si>
  <si>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</si>
  <si>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</si>
  <si>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</si>
  <si>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</si>
  <si>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</si>
  <si>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</si>
  <si>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</si>
  <si>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</si>
  <si>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</si>
  <si>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</si>
  <si>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</si>
  <si>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</si>
  <si>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</si>
  <si>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</si>
  <si>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</si>
  <si>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</si>
  <si>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</si>
  <si>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</si>
  <si>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</si>
  <si>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</si>
  <si>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</si>
  <si>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</si>
  <si>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</si>
  <si>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</si>
  <si>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</si>
  <si>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</si>
  <si>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</si>
  <si>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</si>
  <si>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</si>
  <si>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</si>
  <si>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</si>
  <si>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</si>
  <si>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</si>
  <si>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</si>
  <si>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</si>
  <si>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</si>
  <si>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</si>
  <si>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</si>
  <si>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</si>
  <si>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</si>
  <si>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</si>
  <si>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</si>
  <si>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</si>
  <si>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</si>
  <si>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</si>
  <si>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</si>
  <si>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</si>
  <si>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</si>
  <si>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</si>
  <si>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</si>
  <si>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</si>
  <si>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</si>
  <si>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</si>
  <si>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</si>
  <si>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</si>
  <si>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</si>
  <si>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</si>
  <si>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</si>
  <si>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</si>
  <si>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</si>
  <si>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</si>
  <si>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</si>
  <si>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</si>
  <si>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</si>
  <si>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</si>
  <si>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</si>
  <si>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</si>
  <si>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</si>
  <si>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</si>
  <si>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</si>
  <si>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</si>
  <si>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</si>
  <si>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</si>
  <si>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</si>
  <si>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</si>
  <si>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</si>
  <si>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</si>
  <si>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</si>
  <si>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</si>
  <si>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</si>
  <si>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</si>
  <si>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</si>
  <si>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</si>
  <si>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</si>
  <si>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</si>
  <si>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</si>
  <si>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</si>
  <si>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</si>
  <si>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</si>
  <si>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</si>
  <si>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</si>
  <si>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</si>
  <si>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</si>
  <si>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</si>
  <si>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</si>
  <si>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</si>
  <si>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</si>
  <si>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</si>
  <si>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</si>
  <si>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</si>
  <si>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</si>
  <si>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</si>
  <si>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</si>
  <si>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</si>
  <si>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</si>
  <si>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</si>
  <si>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</si>
  <si>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</si>
  <si>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</si>
  <si>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</si>
  <si>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</si>
  <si>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</si>
  <si>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</si>
  <si>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</si>
  <si>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</si>
  <si>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</si>
  <si>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</si>
  <si>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</si>
  <si>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</si>
  <si>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</si>
  <si>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</si>
  <si>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</si>
  <si>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</si>
  <si>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</si>
  <si>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</si>
  <si>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</si>
  <si>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</si>
  <si>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</si>
  <si>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</si>
  <si>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</si>
  <si>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</si>
  <si>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</si>
  <si>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</si>
  <si>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</si>
  <si>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</si>
  <si>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</si>
  <si>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</si>
  <si>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</si>
  <si>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</si>
  <si>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</si>
  <si>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</si>
  <si>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</si>
  <si>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</si>
  <si>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</si>
  <si>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</si>
  <si>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</si>
  <si>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</si>
  <si>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</si>
  <si>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</si>
  <si>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</si>
  <si>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</si>
  <si>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</si>
  <si>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</si>
  <si>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</si>
  <si>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</si>
  <si>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</si>
  <si>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</si>
  <si>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</si>
  <si>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</si>
  <si>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</si>
  <si>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</si>
  <si>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</si>
  <si>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</si>
  <si>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</si>
  <si>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</si>
  <si>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</si>
  <si>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</si>
  <si>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</si>
  <si>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</si>
  <si>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</si>
  <si>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</si>
  <si>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</si>
  <si>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</si>
  <si>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</si>
  <si>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</si>
  <si>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</si>
  <si>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</si>
  <si>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</si>
  <si>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</si>
  <si>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</si>
  <si>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</si>
  <si>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</si>
  <si>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</si>
  <si>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</si>
  <si>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</si>
  <si>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</si>
  <si>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</si>
  <si>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</si>
  <si>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</si>
  <si>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</si>
  <si>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</si>
  <si>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</si>
  <si>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</si>
  <si>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</si>
  <si>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</si>
  <si>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</si>
  <si>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</si>
  <si>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</si>
  <si>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</si>
  <si>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</si>
  <si>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</si>
  <si>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</si>
  <si>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</si>
  <si>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</si>
  <si>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</si>
  <si>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</si>
  <si>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</si>
  <si>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</si>
  <si>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</si>
  <si>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</si>
  <si>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</si>
  <si>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</si>
  <si>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</si>
  <si>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</si>
  <si>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</si>
  <si>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</si>
  <si>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</si>
  <si>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</si>
  <si>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</si>
  <si>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</si>
  <si>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</si>
  <si>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</si>
  <si>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</si>
  <si>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</si>
  <si>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</si>
  <si>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</si>
  <si>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</si>
  <si>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</si>
  <si>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</si>
  <si>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</si>
  <si>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</si>
  <si>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</si>
  <si>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</si>
  <si>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</si>
  <si>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</si>
  <si>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</si>
  <si>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</si>
  <si>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</si>
  <si>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</si>
  <si>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</si>
  <si>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</si>
  <si>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</si>
  <si>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</si>
  <si>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</si>
  <si>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</si>
  <si>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</si>
  <si>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</si>
  <si>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</si>
  <si>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</si>
  <si>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</si>
  <si>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</si>
  <si>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</si>
  <si>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</si>
  <si>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</si>
  <si>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</si>
  <si>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</si>
  <si>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</si>
  <si>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</si>
  <si>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</si>
  <si>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</si>
  <si>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</si>
  <si>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</si>
  <si>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</si>
  <si>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</si>
  <si>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</si>
  <si>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</si>
  <si>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</si>
  <si>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</si>
  <si>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</si>
  <si>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</si>
  <si>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</si>
  <si>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</si>
  <si>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</si>
  <si>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</si>
  <si>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</si>
  <si>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</si>
  <si>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</si>
  <si>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</si>
  <si>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</si>
  <si>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</si>
  <si>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</si>
  <si>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</si>
  <si>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</si>
  <si>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</si>
  <si>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</si>
  <si>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</si>
  <si>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</si>
  <si>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</si>
  <si>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</si>
  <si>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</si>
  <si>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</si>
  <si>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</si>
  <si>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</si>
  <si>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</si>
  <si>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</si>
  <si>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</si>
  <si>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</si>
  <si>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</si>
  <si>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</si>
  <si>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</si>
  <si>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</si>
  <si>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</si>
  <si>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</si>
  <si>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</si>
  <si>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</si>
  <si>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</si>
  <si>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</si>
  <si>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</si>
  <si>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</si>
  <si>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</si>
  <si>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</si>
  <si>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</si>
  <si>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</si>
  <si>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</si>
  <si>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</si>
  <si>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</si>
  <si>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</si>
  <si>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</si>
  <si>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</si>
  <si>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</si>
  <si>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</si>
  <si>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</si>
  <si>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</si>
  <si>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</si>
  <si>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</si>
  <si>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</si>
  <si>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</si>
  <si>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</si>
  <si>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</si>
  <si>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</si>
  <si>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</si>
  <si>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</si>
  <si>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</si>
  <si>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</si>
  <si>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</si>
  <si>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</si>
  <si>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</si>
  <si>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</si>
  <si>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</si>
  <si>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</si>
  <si>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</si>
  <si>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</si>
  <si>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</si>
  <si>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</si>
  <si>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</si>
  <si>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</si>
  <si>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</si>
  <si>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</si>
  <si>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</si>
  <si>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</si>
  <si>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</si>
  <si>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</si>
  <si>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</si>
  <si>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</si>
  <si>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</si>
  <si>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</si>
  <si>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</si>
  <si>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</si>
  <si>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</si>
  <si>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</si>
  <si>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</si>
  <si>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</si>
  <si>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</si>
  <si>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</si>
  <si>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</si>
  <si>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</si>
  <si>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</si>
  <si>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</si>
  <si>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</si>
  <si>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</si>
  <si>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</si>
  <si>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</si>
  <si>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</si>
  <si>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</si>
  <si>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</si>
  <si>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</si>
  <si>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</si>
  <si>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</si>
  <si>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</si>
  <si>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</si>
  <si>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</si>
  <si>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</si>
  <si>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</si>
  <si>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</si>
  <si>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</si>
  <si>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</si>
  <si>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</si>
  <si>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</si>
  <si>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</si>
  <si>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</si>
  <si>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</si>
  <si>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</si>
  <si>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</si>
  <si>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</si>
  <si>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</si>
  <si>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</si>
  <si>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</si>
  <si>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</si>
  <si>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</si>
  <si>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</si>
  <si>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</si>
  <si>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</si>
  <si>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</si>
  <si>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</si>
  <si>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</si>
  <si>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</si>
  <si>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</si>
  <si>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</si>
  <si>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</si>
  <si>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</si>
  <si>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</si>
  <si>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</si>
  <si>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</si>
  <si>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</si>
  <si>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</si>
  <si>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</si>
  <si>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</si>
  <si>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</si>
  <si>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</si>
  <si>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</si>
  <si>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</si>
  <si>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</si>
  <si>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</si>
  <si>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</si>
  <si>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</si>
  <si>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</si>
  <si>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</si>
  <si>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</si>
  <si>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</si>
  <si>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</si>
  <si>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</si>
  <si>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</si>
  <si>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</si>
  <si>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</si>
  <si>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</si>
  <si>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</si>
  <si>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</si>
  <si>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</si>
  <si>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</si>
  <si>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</si>
  <si>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</si>
  <si>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</si>
  <si>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</si>
  <si>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</si>
  <si>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</si>
  <si>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</si>
  <si>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</si>
  <si>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</si>
  <si>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</si>
  <si>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</si>
  <si>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</si>
  <si>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</si>
  <si>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</si>
  <si>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</si>
  <si>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</si>
  <si>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</si>
  <si>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</si>
  <si>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</si>
  <si>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</si>
  <si>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</si>
  <si>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</si>
  <si>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</si>
  <si>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</si>
  <si>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</si>
  <si>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</si>
  <si>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</si>
  <si>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</si>
  <si>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</si>
  <si>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</si>
  <si>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</si>
  <si>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</si>
  <si>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</si>
  <si>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</si>
  <si>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</si>
  <si>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</si>
  <si>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</si>
  <si>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</si>
  <si>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</si>
  <si>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</si>
  <si>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</si>
  <si>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</si>
  <si>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</si>
  <si>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</si>
  <si>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</si>
  <si>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</si>
  <si>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</si>
  <si>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</si>
  <si>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</si>
  <si>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</si>
  <si>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</si>
  <si>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</si>
  <si>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</si>
  <si>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</si>
  <si>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</si>
  <si>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</si>
  <si>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</si>
  <si>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</si>
  <si>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</si>
  <si>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</si>
  <si>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</si>
  <si>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</si>
  <si>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</si>
  <si>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</si>
  <si>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</si>
  <si>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</si>
  <si>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</si>
  <si>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</si>
  <si>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</si>
  <si>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</si>
  <si>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</si>
  <si>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</si>
  <si>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</si>
  <si>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</si>
  <si>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</si>
  <si>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</si>
  <si>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</si>
  <si>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</si>
  <si>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</si>
  <si>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</si>
  <si>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</si>
  <si>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</si>
  <si>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</si>
  <si>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</si>
  <si>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</si>
  <si>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</si>
  <si>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</si>
  <si>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</si>
  <si>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</si>
  <si>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</si>
  <si>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</si>
  <si>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</si>
  <si>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</si>
  <si>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</si>
  <si>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</si>
  <si>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</si>
  <si>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</si>
  <si>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</si>
  <si>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</si>
  <si>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</si>
  <si>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</si>
  <si>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</si>
  <si>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</si>
  <si>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</si>
  <si>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</si>
  <si>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</si>
  <si>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</si>
  <si>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</si>
  <si>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</si>
  <si>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</si>
  <si>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</si>
  <si>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</si>
  <si>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</si>
  <si>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</si>
  <si>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</si>
  <si>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</si>
  <si>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</si>
  <si>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</si>
  <si>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</si>
  <si>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</si>
  <si>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</si>
  <si>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</si>
  <si>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</si>
  <si>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</si>
  <si>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</si>
  <si>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</si>
  <si>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</si>
  <si>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</si>
  <si>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</si>
  <si>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</si>
  <si>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</si>
  <si>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</si>
  <si>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</si>
  <si>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</si>
  <si>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</si>
  <si>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</si>
  <si>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</si>
  <si>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</si>
  <si>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</si>
  <si>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</si>
  <si>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</si>
  <si>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</si>
  <si>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</si>
  <si>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</si>
  <si>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</si>
  <si>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</si>
  <si>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</si>
  <si>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</si>
  <si>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</si>
  <si>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</si>
  <si>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</si>
  <si>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</si>
  <si>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</si>
  <si>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</si>
  <si>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</si>
  <si>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</si>
  <si>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</si>
  <si>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</si>
  <si>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</si>
  <si>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</si>
  <si>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</si>
  <si>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</si>
  <si>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</si>
  <si>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</si>
  <si>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</si>
  <si>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</si>
  <si>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</si>
  <si>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</si>
  <si>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</si>
  <si>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</si>
  <si>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</si>
  <si>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</si>
  <si>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</si>
  <si>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</si>
  <si>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</si>
  <si>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</si>
  <si>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</si>
  <si>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</si>
  <si>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</si>
  <si>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</si>
  <si>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</si>
  <si>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</si>
  <si>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</si>
  <si>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</si>
  <si>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</si>
  <si>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</si>
  <si>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</si>
  <si>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</si>
  <si>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</si>
  <si>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</si>
  <si>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</si>
  <si>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</si>
  <si>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</si>
  <si>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</si>
  <si>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</si>
  <si>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</si>
  <si>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</si>
  <si>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</si>
  <si>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</si>
  <si>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</si>
  <si>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</si>
  <si>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</si>
  <si>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</si>
  <si>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</si>
  <si>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</si>
  <si>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</si>
  <si>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</si>
  <si>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</si>
  <si>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</si>
  <si>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</si>
  <si>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</si>
  <si>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</si>
  <si>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</si>
  <si>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</si>
  <si>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</si>
  <si>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</si>
  <si>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</si>
  <si>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</si>
  <si>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</si>
  <si>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</si>
  <si>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</si>
  <si>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</si>
  <si>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</si>
  <si>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</si>
  <si>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</si>
  <si>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</si>
  <si>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</si>
  <si>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</si>
  <si>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</si>
  <si>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</si>
  <si>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</si>
  <si>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</si>
  <si>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</si>
  <si>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</si>
  <si>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</si>
  <si>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</si>
  <si>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</si>
  <si>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</si>
  <si>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</si>
  <si>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</si>
  <si>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</si>
  <si>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</si>
  <si>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</si>
  <si>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</si>
  <si>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</si>
  <si>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</si>
  <si>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</si>
  <si>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</si>
  <si>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</si>
  <si>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</si>
  <si>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</si>
  <si>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</si>
  <si>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</si>
  <si>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</si>
  <si>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</si>
  <si>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</si>
  <si>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</si>
  <si>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</si>
  <si>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</si>
  <si>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</si>
  <si>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</si>
  <si>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</si>
  <si>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</si>
  <si>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</si>
  <si>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</si>
  <si>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</si>
  <si>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</si>
  <si>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</si>
  <si>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</si>
  <si>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</si>
  <si>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</si>
  <si>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</si>
  <si>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</si>
  <si>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</si>
  <si>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</si>
  <si>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</si>
  <si>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</si>
  <si>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</si>
  <si>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</si>
  <si>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</si>
  <si>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</si>
  <si>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</si>
  <si>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</si>
  <si>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</si>
  <si>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</si>
  <si>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</si>
  <si>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</si>
  <si>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</si>
  <si>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</si>
  <si>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</si>
  <si>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</si>
  <si>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</si>
  <si>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</si>
  <si>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</si>
  <si>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</si>
  <si>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</si>
  <si>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</si>
  <si>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</si>
  <si>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</si>
  <si>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</si>
  <si>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</si>
  <si>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</si>
  <si>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</si>
  <si>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</si>
  <si>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</si>
  <si>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</si>
  <si>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</si>
  <si>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</si>
  <si>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</si>
  <si>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</si>
  <si>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</si>
  <si>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</si>
  <si>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</si>
  <si>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</si>
  <si>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</si>
  <si>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</si>
  <si>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</si>
  <si>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</si>
  <si>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</si>
  <si>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</si>
  <si>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</si>
  <si>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</si>
  <si>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</si>
  <si>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</si>
  <si>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</si>
  <si>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</si>
  <si>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</si>
  <si>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</si>
  <si>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</si>
  <si>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</si>
  <si>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</si>
  <si>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</si>
  <si>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</si>
  <si>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</si>
  <si>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</si>
  <si>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</si>
  <si>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</si>
  <si>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</si>
  <si>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</si>
  <si>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</si>
  <si>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</si>
  <si>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</si>
  <si>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</si>
  <si>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</si>
  <si>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</si>
  <si>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</si>
  <si>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</si>
  <si>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</si>
  <si>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</si>
  <si>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</si>
  <si>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</si>
  <si>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</si>
  <si>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</si>
  <si>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</si>
  <si>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</si>
  <si>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</si>
  <si>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</si>
  <si>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</si>
  <si>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</si>
  <si>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</si>
  <si>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</si>
  <si>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</si>
  <si>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</si>
  <si>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</si>
  <si>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</si>
  <si>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</si>
  <si>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</si>
  <si>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</si>
  <si>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</si>
  <si>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</si>
  <si>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</si>
  <si>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</si>
  <si>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</si>
  <si>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</si>
  <si>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</si>
  <si>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</si>
  <si>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</si>
  <si>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</si>
  <si>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</si>
  <si>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</si>
  <si>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</si>
  <si>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</si>
  <si>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</si>
  <si>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</si>
  <si>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</si>
  <si>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</si>
  <si>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</si>
  <si>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</si>
  <si>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</si>
  <si>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</si>
  <si>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</si>
  <si>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</si>
  <si>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</si>
  <si>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</si>
  <si>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</si>
  <si>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</si>
  <si>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</si>
  <si>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</si>
  <si>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</si>
  <si>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</si>
  <si>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</si>
  <si>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</si>
  <si>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</si>
  <si>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</si>
  <si>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</si>
  <si>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</si>
  <si>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</si>
  <si>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</si>
  <si>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</si>
  <si>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</si>
  <si>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</si>
  <si>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</si>
  <si>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</si>
  <si>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</si>
  <si>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</si>
  <si>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</si>
  <si>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</si>
  <si>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</si>
  <si>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</si>
  <si>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</si>
  <si>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</si>
  <si>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</si>
  <si>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</si>
  <si>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</si>
  <si>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</si>
  <si>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</si>
  <si>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</si>
  <si>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</si>
  <si>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</si>
  <si>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</si>
  <si>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</si>
  <si>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</si>
  <si>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</si>
  <si>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</si>
  <si>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</si>
  <si>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</si>
  <si>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</si>
  <si>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</si>
  <si>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</si>
  <si>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</si>
  <si>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</si>
  <si>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</si>
  <si>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</si>
  <si>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</si>
  <si>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</si>
  <si>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</si>
  <si>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</si>
  <si>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</si>
  <si>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</si>
  <si>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</si>
  <si>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</si>
  <si>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</si>
  <si>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</si>
  <si>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</si>
  <si>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</si>
  <si>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</si>
  <si>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</si>
  <si>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</si>
  <si>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</si>
  <si>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</si>
  <si>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</si>
  <si>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</si>
  <si>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</si>
  <si>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</si>
  <si>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</si>
  <si>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</si>
  <si>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</si>
  <si>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</si>
  <si>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</si>
  <si>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</si>
  <si>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</si>
  <si>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</si>
  <si>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</si>
  <si>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</si>
  <si>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</si>
  <si>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</si>
  <si>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</si>
  <si>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</si>
  <si>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</si>
  <si>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</si>
  <si>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</si>
  <si>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</si>
  <si>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</si>
  <si>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</si>
  <si>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</si>
  <si>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</si>
  <si>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</si>
  <si>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</si>
  <si>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</si>
  <si>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</si>
  <si>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</si>
  <si>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</si>
  <si>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</si>
  <si>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</si>
  <si>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</si>
  <si>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</si>
  <si>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</si>
  <si>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</si>
  <si>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</si>
  <si>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</si>
  <si>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</si>
  <si>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</si>
  <si>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</si>
  <si>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</si>
  <si>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</si>
  <si>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</si>
  <si>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</si>
  <si>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</si>
  <si>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</si>
  <si>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</si>
  <si>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</si>
  <si>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</si>
  <si>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</si>
  <si>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</si>
  <si>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</si>
  <si>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</si>
  <si>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</si>
  <si>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</si>
  <si>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</si>
  <si>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</si>
  <si>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</si>
  <si>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</si>
  <si>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</si>
  <si>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</si>
  <si>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</si>
  <si>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</si>
  <si>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</si>
  <si>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</si>
  <si>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</si>
  <si>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</si>
  <si>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</si>
  <si>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</si>
  <si>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</si>
  <si>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</si>
  <si>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</si>
  <si>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</si>
  <si>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</si>
  <si>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</si>
  <si>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</si>
  <si>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</si>
  <si>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</si>
  <si>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</si>
  <si>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</si>
  <si>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</si>
  <si>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</si>
  <si>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</si>
  <si>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</si>
  <si>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</si>
  <si>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</si>
  <si>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</si>
  <si>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</si>
  <si>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</si>
  <si>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</si>
  <si>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</si>
  <si>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</si>
  <si>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</si>
  <si>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</si>
  <si>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</si>
  <si>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</si>
  <si>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</si>
  <si>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</si>
  <si>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</si>
  <si>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</si>
  <si>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</si>
  <si>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</si>
  <si>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</si>
  <si>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</si>
  <si>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</si>
  <si>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</si>
  <si>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</si>
  <si>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</si>
  <si>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</si>
  <si>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</si>
  <si>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</si>
  <si>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</si>
  <si>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</si>
  <si>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</si>
  <si>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</si>
  <si>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</si>
  <si>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</si>
  <si>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</si>
  <si>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</si>
  <si>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</si>
  <si>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</si>
  <si>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</si>
  <si>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</si>
  <si>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</si>
  <si>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</si>
  <si>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</si>
  <si>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</si>
  <si>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</si>
  <si>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</si>
  <si>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</si>
  <si>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</si>
  <si>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</si>
  <si>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</si>
  <si>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</si>
  <si>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</si>
  <si>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</si>
  <si>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</si>
  <si>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</si>
  <si>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</si>
  <si>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</si>
  <si>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</si>
  <si>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</si>
  <si>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</si>
  <si>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</si>
  <si>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</si>
  <si>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</si>
  <si>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</si>
  <si>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</si>
  <si>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</si>
  <si>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</si>
  <si>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</si>
  <si>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</si>
  <si>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</si>
  <si>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</si>
  <si>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</si>
  <si>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</si>
  <si>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</si>
  <si>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</si>
  <si>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</si>
  <si>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</si>
  <si>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</si>
  <si>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</si>
  <si>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</si>
  <si>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</si>
  <si>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</si>
  <si>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</si>
  <si>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</si>
  <si>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</si>
  <si>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</si>
  <si>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</si>
  <si>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</si>
  <si>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</si>
  <si>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</si>
  <si>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</si>
  <si>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</si>
  <si>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</si>
  <si>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</si>
  <si>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</si>
  <si>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</si>
  <si>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</si>
  <si>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</si>
  <si>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</si>
  <si>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</si>
  <si>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</si>
  <si>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</si>
  <si>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</si>
  <si>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</si>
  <si>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</si>
  <si>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</si>
  <si>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</si>
  <si>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</si>
  <si>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</si>
  <si>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</si>
  <si>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</si>
  <si>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</si>
  <si>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</si>
  <si>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</si>
  <si>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</si>
  <si>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</si>
  <si>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</si>
  <si>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</si>
  <si>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</si>
  <si>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</si>
  <si>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</si>
  <si>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</si>
  <si>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</si>
  <si>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</si>
  <si>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</si>
  <si>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</si>
  <si>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</si>
  <si>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</si>
  <si>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</si>
  <si>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</si>
  <si>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</si>
  <si>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</si>
  <si>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</si>
  <si>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</si>
  <si>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</si>
  <si>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</si>
  <si>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</si>
  <si>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</si>
  <si>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</si>
  <si>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</si>
  <si>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</si>
  <si>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</si>
  <si>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</si>
  <si>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</si>
  <si>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</si>
  <si>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</si>
  <si>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</si>
  <si>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</si>
  <si>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</si>
  <si>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</si>
  <si>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</si>
  <si>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</si>
  <si>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</si>
  <si>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</si>
  <si>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</si>
  <si>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</si>
  <si>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</si>
  <si>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</si>
  <si>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</si>
  <si>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</si>
  <si>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</si>
  <si>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</si>
  <si>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</si>
  <si>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</si>
  <si>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</si>
  <si>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</si>
  <si>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</si>
  <si>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</si>
  <si>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</si>
  <si>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</si>
  <si>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</si>
  <si>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</si>
  <si>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</si>
  <si>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</si>
  <si>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</si>
  <si>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</si>
  <si>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</si>
  <si>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</si>
  <si>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</si>
  <si>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</si>
  <si>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</si>
  <si>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</si>
  <si>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</si>
  <si>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</si>
  <si>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</si>
  <si>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</si>
  <si>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</si>
  <si>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</si>
  <si>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</si>
  <si>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</si>
  <si>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</si>
  <si>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</si>
  <si>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</si>
  <si>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</si>
  <si>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</si>
  <si>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</si>
  <si>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</si>
  <si>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</si>
  <si>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</si>
  <si>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</si>
  <si>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</si>
  <si>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</si>
  <si>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</si>
  <si>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</si>
  <si>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</si>
  <si>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</si>
  <si>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</si>
  <si>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</si>
  <si>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</si>
  <si>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</si>
  <si>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</si>
  <si>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</si>
  <si>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</si>
  <si>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</si>
  <si>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</si>
  <si>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</si>
  <si>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</si>
  <si>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</si>
  <si>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</si>
  <si>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</si>
  <si>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</si>
  <si>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</si>
  <si>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</si>
  <si>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</si>
  <si>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</si>
  <si>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</si>
  <si>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</si>
  <si>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</si>
  <si>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</si>
  <si>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</si>
  <si>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</si>
  <si>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</si>
  <si>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</si>
  <si>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</si>
  <si>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</si>
  <si>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</si>
  <si>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</si>
  <si>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</si>
  <si>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</si>
  <si>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</si>
  <si>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</si>
  <si>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</si>
  <si>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</si>
  <si>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</si>
  <si>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</si>
  <si>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</si>
  <si>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</si>
  <si>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</si>
  <si>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</si>
  <si>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</si>
  <si>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</si>
  <si>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</si>
  <si>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</si>
  <si>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</si>
  <si>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</si>
  <si>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</si>
  <si>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</si>
  <si>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</si>
  <si>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</si>
  <si>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</si>
  <si>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</si>
  <si>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</si>
  <si>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</si>
  <si>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</si>
  <si>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</si>
  <si>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</si>
  <si>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</si>
  <si>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</si>
  <si>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</si>
  <si>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</si>
  <si>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</si>
  <si>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</si>
  <si>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</si>
  <si>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</si>
  <si>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</si>
  <si>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</si>
  <si>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</si>
  <si>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</si>
  <si>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</si>
  <si>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</si>
  <si>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</si>
  <si>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</si>
  <si>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</si>
  <si>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</si>
  <si>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</si>
  <si>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</si>
  <si>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</si>
  <si>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</si>
  <si>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</si>
  <si>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</si>
  <si>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</si>
  <si>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</si>
  <si>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</si>
  <si>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</si>
  <si>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</si>
  <si>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</si>
  <si>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</si>
  <si>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</si>
  <si>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</si>
  <si>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</si>
  <si>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</si>
  <si>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</si>
  <si>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</si>
  <si>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</si>
  <si>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</si>
  <si>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</si>
  <si>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</si>
  <si>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</si>
  <si>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</si>
  <si>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</si>
  <si>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</si>
  <si>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</si>
  <si>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</si>
  <si>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</si>
  <si>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</si>
  <si>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</si>
  <si>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</si>
  <si>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</si>
  <si>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</si>
  <si>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</si>
  <si>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</si>
  <si>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</si>
  <si>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</si>
  <si>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</si>
  <si>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</si>
  <si>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</si>
  <si>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</si>
  <si>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</si>
  <si>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</si>
  <si>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</si>
  <si>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</si>
  <si>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</si>
  <si>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</si>
  <si>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</si>
  <si>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</si>
  <si>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</si>
  <si>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</si>
  <si>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</si>
  <si>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</si>
  <si>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</si>
  <si>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</si>
  <si>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</si>
  <si>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</si>
  <si>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</si>
  <si>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</si>
  <si>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</si>
  <si>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</si>
  <si>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</si>
  <si>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</si>
  <si>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</si>
  <si>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</si>
  <si>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</si>
  <si>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</si>
  <si>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</si>
  <si>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</si>
  <si>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</si>
  <si>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</si>
  <si>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</si>
  <si>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</si>
  <si>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</si>
  <si>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</si>
  <si>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</si>
  <si>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</si>
  <si>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</si>
  <si>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</si>
  <si>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</si>
  <si>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</si>
  <si>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</si>
  <si>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</si>
  <si>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</si>
  <si>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</si>
  <si>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</si>
  <si>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</si>
  <si>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</si>
  <si>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</si>
  <si>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</si>
  <si>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</si>
  <si>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</si>
  <si>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</si>
  <si>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</si>
  <si>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</si>
  <si>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</si>
  <si>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</si>
  <si>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</si>
  <si>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</si>
  <si>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</si>
  <si>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</si>
  <si>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</si>
  <si>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</si>
  <si>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</si>
  <si>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</si>
  <si>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</si>
  <si>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</si>
  <si>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</si>
  <si>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</si>
  <si>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</si>
  <si>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</si>
  <si>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</si>
  <si>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</si>
  <si>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</si>
  <si>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</si>
  <si>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</si>
  <si>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</si>
  <si>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</si>
  <si>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</si>
  <si>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</si>
  <si>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</si>
  <si>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</si>
  <si>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</si>
  <si>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</si>
  <si>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</si>
  <si>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</si>
  <si>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</si>
  <si>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</si>
  <si>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</si>
  <si>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</si>
  <si>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</si>
  <si>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</si>
  <si>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</si>
  <si>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</si>
  <si>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</si>
  <si>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</si>
  <si>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</si>
  <si>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</si>
  <si>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</si>
  <si>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</si>
  <si>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</si>
  <si>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</si>
  <si>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</si>
  <si>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</si>
  <si>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</si>
  <si>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</si>
  <si>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</si>
  <si>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</si>
  <si>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</si>
  <si>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</si>
  <si>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</si>
  <si>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</si>
  <si>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</si>
  <si>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</si>
  <si>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</si>
  <si>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</si>
  <si>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</si>
  <si>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</si>
  <si>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</si>
  <si>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</si>
  <si>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</si>
  <si>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</si>
  <si>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</si>
  <si>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</si>
  <si>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</si>
  <si>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</si>
  <si>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</si>
  <si>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</si>
  <si>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</si>
  <si>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</si>
  <si>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</si>
  <si>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</si>
  <si>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</si>
  <si>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</si>
  <si>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</si>
  <si>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</si>
  <si>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</si>
  <si>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</si>
  <si>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</si>
  <si>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</si>
  <si>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</si>
  <si>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</si>
  <si>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</si>
  <si>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</si>
  <si>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</si>
  <si>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</si>
  <si>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</si>
  <si>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</si>
  <si>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</si>
  <si>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</si>
  <si>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</si>
  <si>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</si>
  <si>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</si>
  <si>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</si>
  <si>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</si>
  <si>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</si>
  <si>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</si>
  <si>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</si>
  <si>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</si>
  <si>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</si>
  <si>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</si>
  <si>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</si>
  <si>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</si>
  <si>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</si>
  <si>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</si>
  <si>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</si>
  <si>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</si>
  <si>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</si>
  <si>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</si>
  <si>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</si>
  <si>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</si>
  <si>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</si>
  <si>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</si>
  <si>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</si>
  <si>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</si>
  <si>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</si>
  <si>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</si>
  <si>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</si>
  <si>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</si>
  <si>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</si>
  <si>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</si>
  <si>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</si>
  <si>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</si>
  <si>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</si>
  <si>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</si>
  <si>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</si>
  <si>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</si>
  <si>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</si>
  <si>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</si>
  <si>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</si>
  <si>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</si>
  <si>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</si>
  <si>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</si>
  <si>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</si>
  <si>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</si>
  <si>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</si>
  <si>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</si>
  <si>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</si>
  <si>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</si>
  <si>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</si>
  <si>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</si>
  <si>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</si>
  <si>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</si>
  <si>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</si>
  <si>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</si>
  <si>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</si>
  <si>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</si>
  <si>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</si>
  <si>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</si>
  <si>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</si>
  <si>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</si>
  <si>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</si>
  <si>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</si>
  <si>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</si>
  <si>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</si>
  <si>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</si>
  <si>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</si>
  <si>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</si>
  <si>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</si>
  <si>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</si>
  <si>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</si>
  <si>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</si>
  <si>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</si>
  <si>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</si>
  <si>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</si>
  <si>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</si>
  <si>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</si>
  <si>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</si>
  <si>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</si>
  <si>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</si>
  <si>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</si>
  <si>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</si>
  <si>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</si>
  <si>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</si>
  <si>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</si>
  <si>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</si>
  <si>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</si>
  <si>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</si>
  <si>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</si>
  <si>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</si>
  <si>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</si>
  <si>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</si>
  <si>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</si>
  <si>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</si>
  <si>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</si>
  <si>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</si>
  <si>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</si>
  <si>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</si>
  <si>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</si>
  <si>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</si>
  <si>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</si>
  <si>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</si>
  <si>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</si>
  <si>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</si>
  <si>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</si>
  <si>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</si>
  <si>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</si>
  <si>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</si>
  <si>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</si>
  <si>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</si>
  <si>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</si>
  <si>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</si>
  <si>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</si>
  <si>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</si>
  <si>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</si>
  <si>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</si>
  <si>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</si>
  <si>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</si>
  <si>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</si>
  <si>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</si>
  <si>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</si>
  <si>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</si>
  <si>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</si>
  <si>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</si>
  <si>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</si>
  <si>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</si>
  <si>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</si>
  <si>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</si>
  <si>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</si>
  <si>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</si>
  <si>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</si>
  <si>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</si>
  <si>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</si>
  <si>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</si>
  <si>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</si>
  <si>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</si>
  <si>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</si>
  <si>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</si>
  <si>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</si>
  <si>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</si>
  <si>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</si>
  <si>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</si>
  <si>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</si>
  <si>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</si>
  <si>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</si>
  <si>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</si>
  <si>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</si>
  <si>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</si>
  <si>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</si>
  <si>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</si>
  <si>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</si>
  <si>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</si>
  <si>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</si>
  <si>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</si>
  <si>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</si>
  <si>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</si>
  <si>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</si>
  <si>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</si>
  <si>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</si>
  <si>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</si>
  <si>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</si>
  <si>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</si>
  <si>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</si>
  <si>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</si>
  <si>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</si>
  <si>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</si>
  <si>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</si>
  <si>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</si>
  <si>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</si>
  <si>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</si>
  <si>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</si>
  <si>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</si>
  <si>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</si>
  <si>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</si>
  <si>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</si>
  <si>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</si>
  <si>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</si>
  <si>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</si>
  <si>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</si>
  <si>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</si>
  <si>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</si>
  <si>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</si>
  <si>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</si>
  <si>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</si>
  <si>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</si>
  <si>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</si>
  <si>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</si>
  <si>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</si>
  <si>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</si>
  <si>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</si>
  <si>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</si>
  <si>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</si>
  <si>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</si>
  <si>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</si>
  <si>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</si>
  <si>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</si>
  <si>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</si>
  <si>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</si>
  <si>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</si>
  <si>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</si>
  <si>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</si>
  <si>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</si>
  <si>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</si>
  <si>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</si>
  <si>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</si>
  <si>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</si>
  <si>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</si>
  <si>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</si>
  <si>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</si>
  <si>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</si>
  <si>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</si>
  <si>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</si>
  <si>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</si>
  <si>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</si>
  <si>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</si>
  <si>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</si>
  <si>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</si>
  <si>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</si>
  <si>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</si>
  <si>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</si>
  <si>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</si>
  <si>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</si>
  <si>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</si>
  <si>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</si>
  <si>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</si>
  <si>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</si>
  <si>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</si>
  <si>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</si>
  <si>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</si>
  <si>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</si>
  <si>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</si>
  <si>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</si>
  <si>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</si>
  <si>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</si>
  <si>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</si>
  <si>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</si>
  <si>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</si>
  <si>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</si>
  <si>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</si>
  <si>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</si>
  <si>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</si>
  <si>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</si>
  <si>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</si>
  <si>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</si>
  <si>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</si>
  <si>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</si>
  <si>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</si>
  <si>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</si>
  <si>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</si>
  <si>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</si>
  <si>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</si>
  <si>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</si>
  <si>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</si>
  <si>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</si>
  <si>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</si>
  <si>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</si>
  <si>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</si>
  <si>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</si>
  <si>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</si>
  <si>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</si>
  <si>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</si>
  <si>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</si>
  <si>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</si>
  <si>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</si>
  <si>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</si>
  <si>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</si>
  <si>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</si>
  <si>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</si>
  <si>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</si>
  <si>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</si>
  <si>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</si>
  <si>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</si>
  <si>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</si>
  <si>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</si>
  <si>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</si>
  <si>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</si>
  <si>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</si>
  <si>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</si>
  <si>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</si>
  <si>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</si>
  <si>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</si>
  <si>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</si>
  <si>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</si>
  <si>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</si>
  <si>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</si>
  <si>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</si>
  <si>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</si>
  <si>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</si>
  <si>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</si>
  <si>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</si>
  <si>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</si>
  <si>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</si>
  <si>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</si>
  <si>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</si>
  <si>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</si>
  <si>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</si>
  <si>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</si>
  <si>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</si>
  <si>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</si>
  <si>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</si>
  <si>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</si>
  <si>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</si>
  <si>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</si>
  <si>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</si>
  <si>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</si>
  <si>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</si>
  <si>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</si>
  <si>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</si>
  <si>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</si>
  <si>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</si>
  <si>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</si>
  <si>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</si>
  <si>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</si>
  <si>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</si>
  <si>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</si>
  <si>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</si>
  <si>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</si>
  <si>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</si>
  <si>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</si>
  <si>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</si>
  <si>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</si>
  <si>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</si>
  <si>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</si>
  <si>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</si>
  <si>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</si>
  <si>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</si>
  <si>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</si>
  <si>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</si>
  <si>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</si>
  <si>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</si>
  <si>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</si>
  <si>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</si>
  <si>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</si>
  <si>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</si>
  <si>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</si>
  <si>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</si>
  <si>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</si>
  <si>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</si>
  <si>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</si>
  <si>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</si>
  <si>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</si>
  <si>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</si>
  <si>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</si>
  <si>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</si>
  <si>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</si>
  <si>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</si>
  <si>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</si>
  <si>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</si>
  <si>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</si>
  <si>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</si>
  <si>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</si>
  <si>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</si>
  <si>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</si>
  <si>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</si>
  <si>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</si>
  <si>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</si>
  <si>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</si>
  <si>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</si>
  <si>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</si>
  <si>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</si>
  <si>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</si>
  <si>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</si>
  <si>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</si>
  <si>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</si>
  <si>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</si>
  <si>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</si>
  <si>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</si>
  <si>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</si>
  <si>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</si>
  <si>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</si>
  <si>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</si>
  <si>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</si>
  <si>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</si>
  <si>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</si>
  <si>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</si>
  <si>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</si>
  <si>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</si>
  <si>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</si>
  <si>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</si>
  <si>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</si>
  <si>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</si>
  <si>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</si>
  <si>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</si>
  <si>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</si>
  <si>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</si>
  <si>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</si>
  <si>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</si>
  <si>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</si>
  <si>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</si>
  <si>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</si>
  <si>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</si>
  <si>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</si>
  <si>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</si>
  <si>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</si>
  <si>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</si>
  <si>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</si>
  <si>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</si>
  <si>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</si>
  <si>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</si>
  <si>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</si>
  <si>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</si>
  <si>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</si>
  <si>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</si>
  <si>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</si>
  <si>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</si>
  <si>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</si>
  <si>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</si>
  <si>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</si>
  <si>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</si>
  <si>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</si>
  <si>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</si>
  <si>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</si>
  <si>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</si>
  <si>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</si>
  <si>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</si>
  <si>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</si>
  <si>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</si>
  <si>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</si>
  <si>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</si>
  <si>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</si>
  <si>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</si>
  <si>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</si>
  <si>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</si>
  <si>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</si>
  <si>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</si>
  <si>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</si>
  <si>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</si>
  <si>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</si>
  <si>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</si>
  <si>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</si>
  <si>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</si>
  <si>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</si>
  <si>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</si>
  <si>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</si>
  <si>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</si>
  <si>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</si>
  <si>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</si>
  <si>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</si>
  <si>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</si>
  <si>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</si>
  <si>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</si>
  <si>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</si>
  <si>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</si>
  <si>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</si>
  <si>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</si>
  <si>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</si>
  <si>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</si>
  <si>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</si>
  <si>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</si>
  <si>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</si>
  <si>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</si>
  <si>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</si>
  <si>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</si>
  <si>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</si>
  <si>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</si>
  <si>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</si>
  <si>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</si>
  <si>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</si>
  <si>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</si>
  <si>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</si>
  <si>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</si>
  <si>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</si>
  <si>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</si>
  <si>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</si>
  <si>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</si>
  <si>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</si>
  <si>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</si>
  <si>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</si>
  <si>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</si>
  <si>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</si>
  <si>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</si>
  <si>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</si>
  <si>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</si>
  <si>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</si>
  <si>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</si>
  <si>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</si>
  <si>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</si>
  <si>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</si>
  <si>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</si>
  <si>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</si>
  <si>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</si>
  <si>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</si>
  <si>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</si>
  <si>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</si>
  <si>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</si>
  <si>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</si>
  <si>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</si>
  <si>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</si>
  <si>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</si>
  <si>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</si>
  <si>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</si>
  <si>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</si>
  <si>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</si>
  <si>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</si>
  <si>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</si>
  <si>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</si>
  <si>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</si>
  <si>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</si>
  <si>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</si>
  <si>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</si>
  <si>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</si>
  <si>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</si>
  <si>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</si>
  <si>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</si>
  <si>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</si>
  <si>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</si>
  <si>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</si>
  <si>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</si>
  <si>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</si>
  <si>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</si>
  <si>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</si>
  <si>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</si>
  <si>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</si>
  <si>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</si>
  <si>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</si>
  <si>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</si>
  <si>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</si>
  <si>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</si>
  <si>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</si>
  <si>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</si>
  <si>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</si>
  <si>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</si>
  <si>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</si>
  <si>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</si>
  <si>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</si>
  <si>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</si>
  <si>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</si>
  <si>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</si>
  <si>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</si>
  <si>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</si>
  <si>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</si>
  <si>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</si>
  <si>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</si>
  <si>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</si>
  <si>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</si>
  <si>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</si>
  <si>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</si>
  <si>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</si>
  <si>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</si>
  <si>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</si>
  <si>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</si>
  <si>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</si>
  <si>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</si>
  <si>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</si>
  <si>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</si>
  <si>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</si>
  <si>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</si>
  <si>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</si>
  <si>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</si>
  <si>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</si>
  <si>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</si>
  <si>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</si>
  <si>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</si>
  <si>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</si>
  <si>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</si>
  <si>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</si>
  <si>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</si>
  <si>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</si>
  <si>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</si>
  <si>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</si>
  <si>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</si>
  <si>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</si>
  <si>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</si>
  <si>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</si>
  <si>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</si>
  <si>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</si>
  <si>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</si>
  <si>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</si>
  <si>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</si>
  <si>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</si>
  <si>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</si>
  <si>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</si>
  <si>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</si>
  <si>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</si>
  <si>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</si>
  <si>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</si>
  <si>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</si>
  <si>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</si>
  <si>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</si>
  <si>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</si>
  <si>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</si>
  <si>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</si>
  <si>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</si>
  <si>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</si>
  <si>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</si>
  <si>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</si>
  <si>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</si>
  <si>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</si>
  <si>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</si>
  <si>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</si>
  <si>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</si>
  <si>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</si>
  <si>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</si>
  <si>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</si>
  <si>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</si>
  <si>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</si>
  <si>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</si>
  <si>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</si>
  <si>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</si>
  <si>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</si>
  <si>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</si>
  <si>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</si>
  <si>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</si>
  <si>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</si>
  <si>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</si>
  <si>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</si>
  <si>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</si>
  <si>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</si>
  <si>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</si>
  <si>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</si>
  <si>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</si>
  <si>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</si>
  <si>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</si>
  <si>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</si>
  <si>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</si>
  <si>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</si>
  <si>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</si>
  <si>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</si>
  <si>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</si>
  <si>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</si>
  <si>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</si>
  <si>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</si>
  <si>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</si>
  <si>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</si>
  <si>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</si>
  <si>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</si>
  <si>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</si>
  <si>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</si>
  <si>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</si>
  <si>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</si>
  <si>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</si>
  <si>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</si>
  <si>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</si>
  <si>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</si>
  <si>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</si>
  <si>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</si>
  <si>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</si>
  <si>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</si>
  <si>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</si>
  <si>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</si>
  <si>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</si>
  <si>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</si>
  <si>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</si>
  <si>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</si>
  <si>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</si>
  <si>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</si>
  <si>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</si>
  <si>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</si>
  <si>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</si>
  <si>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</si>
  <si>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</si>
  <si>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</si>
  <si>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</si>
  <si>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</si>
  <si>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</si>
  <si>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</si>
  <si>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</si>
  <si>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</si>
  <si>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</si>
  <si>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</si>
  <si>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</si>
  <si>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</si>
  <si>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</si>
  <si>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</si>
  <si>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</si>
  <si>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</si>
  <si>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</si>
  <si>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</si>
  <si>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</si>
  <si>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</si>
  <si>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</si>
  <si>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</si>
  <si>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</si>
  <si>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</si>
  <si>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</si>
  <si>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</si>
  <si>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</si>
  <si>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</si>
  <si>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</si>
  <si>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</si>
  <si>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</si>
  <si>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</si>
  <si>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</si>
  <si>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</si>
  <si>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</si>
  <si>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</si>
  <si>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</si>
  <si>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</si>
  <si>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</si>
  <si>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</si>
  <si>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</si>
  <si>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</si>
  <si>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</si>
  <si>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</si>
  <si>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</si>
  <si>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</si>
  <si>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</si>
  <si>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</si>
  <si>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</si>
  <si>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</si>
  <si>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</si>
  <si>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</si>
  <si>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</si>
  <si>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</si>
  <si>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</si>
  <si>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</si>
  <si>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</si>
  <si>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</si>
  <si>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</si>
  <si>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</si>
  <si>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</si>
  <si>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</si>
  <si>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</si>
  <si>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</si>
  <si>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</si>
  <si>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</si>
  <si>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</si>
  <si>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</si>
  <si>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</si>
  <si>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</si>
  <si>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</si>
  <si>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</si>
  <si>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</si>
  <si>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</si>
  <si>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</si>
  <si>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</si>
  <si>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</si>
  <si>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</si>
  <si>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</si>
  <si>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</si>
  <si>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</si>
  <si>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</si>
  <si>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</si>
  <si>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</si>
  <si>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</si>
  <si>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</si>
  <si>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</si>
  <si>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</si>
  <si>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</si>
  <si>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</si>
  <si>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</si>
  <si>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</si>
  <si>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</si>
  <si>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</si>
  <si>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</si>
  <si>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</si>
  <si>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</si>
  <si>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</si>
  <si>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</si>
  <si>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</si>
  <si>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</si>
  <si>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</si>
  <si>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</si>
  <si>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</si>
  <si>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</si>
  <si>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</si>
  <si>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</si>
  <si>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</si>
  <si>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</si>
  <si>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</si>
  <si>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</si>
  <si>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</si>
  <si>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</si>
  <si>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</si>
  <si>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</si>
  <si>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</si>
  <si>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</si>
  <si>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</si>
  <si>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</si>
  <si>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</si>
  <si>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</si>
  <si>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</si>
  <si>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</si>
  <si>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</si>
  <si>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</si>
  <si>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</si>
  <si>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</si>
  <si>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</si>
  <si>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</si>
  <si>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</si>
  <si>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</si>
  <si>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</si>
  <si>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</si>
  <si>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</si>
  <si>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</si>
  <si>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</si>
  <si>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</si>
  <si>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</si>
  <si>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</si>
  <si>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</si>
  <si>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</si>
  <si>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</si>
  <si>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</si>
  <si>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</si>
  <si>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</si>
  <si>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</si>
  <si>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</si>
  <si>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</si>
  <si>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</si>
  <si>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</si>
  <si>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</si>
  <si>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</si>
  <si>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</si>
  <si>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</si>
  <si>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</si>
  <si>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</si>
  <si>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</si>
  <si>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</si>
  <si>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</si>
  <si>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</si>
  <si>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</si>
  <si>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</si>
  <si>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</si>
  <si>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</si>
  <si>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</si>
  <si>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</si>
  <si>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</si>
  <si>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</si>
  <si>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</si>
  <si>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</si>
  <si>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</si>
  <si>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</si>
  <si>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</si>
  <si>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</si>
  <si>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</si>
  <si>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</si>
  <si>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</si>
  <si>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</si>
  <si>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</si>
  <si>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</si>
  <si>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</si>
  <si>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</si>
  <si>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</si>
  <si>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</si>
  <si>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</si>
  <si>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</si>
  <si>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</si>
  <si>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</si>
  <si>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</si>
  <si>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</si>
  <si>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</si>
  <si>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</si>
  <si>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</si>
  <si>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</si>
  <si>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</si>
  <si>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</si>
  <si>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</si>
  <si>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</si>
  <si>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</si>
  <si>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</si>
  <si>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</si>
  <si>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</si>
  <si>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</si>
  <si>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</si>
  <si>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</si>
  <si>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</si>
  <si>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</si>
  <si>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</si>
  <si>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</si>
  <si>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</si>
  <si>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</si>
  <si>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</si>
  <si>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</si>
  <si>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</si>
  <si>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</si>
  <si>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</si>
  <si>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</si>
  <si>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</si>
  <si>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</si>
  <si>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</si>
  <si>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</si>
  <si>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</si>
  <si>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</si>
  <si>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</si>
  <si>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</si>
  <si>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</si>
  <si>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</si>
  <si>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</si>
  <si>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</si>
  <si>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</si>
  <si>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</si>
  <si>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</si>
  <si>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</si>
  <si>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</si>
  <si>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</si>
  <si>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</si>
  <si>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</si>
  <si>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</si>
  <si>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</si>
  <si>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</si>
  <si>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</si>
  <si>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</si>
  <si>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</si>
  <si>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</si>
  <si>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</si>
  <si>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</si>
  <si>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</si>
  <si>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</si>
  <si>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</si>
  <si>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</si>
  <si>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</si>
  <si>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</si>
  <si>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</si>
  <si>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</si>
  <si>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</si>
  <si>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</si>
  <si>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</si>
  <si>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</si>
  <si>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</si>
  <si>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</si>
  <si>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</si>
  <si>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</si>
  <si>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</si>
  <si>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</si>
  <si>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</si>
  <si>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</si>
  <si>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</si>
  <si>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</si>
  <si>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</si>
  <si>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</si>
  <si>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</si>
  <si>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</si>
  <si>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</si>
  <si>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</si>
  <si>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</si>
  <si>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</si>
  <si>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</si>
  <si>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</si>
  <si>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</si>
  <si>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</si>
  <si>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</si>
  <si>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</si>
  <si>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</si>
  <si>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</si>
  <si>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</si>
  <si>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</si>
  <si>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</si>
  <si>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</si>
  <si>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</si>
  <si>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</si>
  <si>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</si>
  <si>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</si>
  <si>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</si>
  <si>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</si>
  <si>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</si>
  <si>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</si>
  <si>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</si>
  <si>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</si>
  <si>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</si>
  <si>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</si>
  <si>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</si>
  <si>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</si>
  <si>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</si>
  <si>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</si>
  <si>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</si>
  <si>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</si>
  <si>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</si>
  <si>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</si>
  <si>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</si>
  <si>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</si>
  <si>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</si>
  <si>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</si>
  <si>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</si>
  <si>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</si>
  <si>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</si>
  <si>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</si>
  <si>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</si>
  <si>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</si>
  <si>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</si>
  <si>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</si>
  <si>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</si>
  <si>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</si>
  <si>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</si>
  <si>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</si>
  <si>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</si>
  <si>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</si>
  <si>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</si>
  <si>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</si>
  <si>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</si>
  <si>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</si>
  <si>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</si>
  <si>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</si>
  <si>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</si>
  <si>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</si>
  <si>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</si>
  <si>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</si>
  <si>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</si>
  <si>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</si>
  <si>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</si>
  <si>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</si>
  <si>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</si>
  <si>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</si>
  <si>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</si>
  <si>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</si>
  <si>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</si>
  <si>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</si>
  <si>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</si>
  <si>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</si>
  <si>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</si>
  <si>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</si>
  <si>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</si>
  <si>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</si>
  <si>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</si>
  <si>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</si>
  <si>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</si>
  <si>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</si>
  <si>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</si>
  <si>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</si>
  <si>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</si>
  <si>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</si>
  <si>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</si>
  <si>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</si>
  <si>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</si>
  <si>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</si>
  <si>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</si>
  <si>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</si>
  <si>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</si>
  <si>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</si>
  <si>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</si>
  <si>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</si>
  <si>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</si>
  <si>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</si>
  <si>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</si>
  <si>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</si>
  <si>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</si>
  <si>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</si>
  <si>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</si>
  <si>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</si>
  <si>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</si>
  <si>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</si>
  <si>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</si>
  <si>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</si>
  <si>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</si>
  <si>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</si>
  <si>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</si>
  <si>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</si>
  <si>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</si>
  <si>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</si>
  <si>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</si>
  <si>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</si>
  <si>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</si>
  <si>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</si>
  <si>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</si>
  <si>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</si>
  <si>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</si>
  <si>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</si>
  <si>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</si>
  <si>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</si>
  <si>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</si>
  <si>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</si>
  <si>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</si>
  <si>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</si>
  <si>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</si>
  <si>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</si>
  <si>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</si>
  <si>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</si>
  <si>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</si>
  <si>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</si>
  <si>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</si>
  <si>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</si>
  <si>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</si>
  <si>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</si>
  <si>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</si>
  <si>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</si>
  <si>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</si>
  <si>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</si>
  <si>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</si>
  <si>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</si>
  <si>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</si>
  <si>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</si>
  <si>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</si>
  <si>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</si>
  <si>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</si>
  <si>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</si>
  <si>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</si>
  <si>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</si>
  <si>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</si>
  <si>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</si>
  <si>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</si>
  <si>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</si>
  <si>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</si>
  <si>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</si>
  <si>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</si>
  <si>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</si>
  <si>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</si>
  <si>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</si>
  <si>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</si>
  <si>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</si>
  <si>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</si>
  <si>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</si>
  <si>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</si>
  <si>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</si>
  <si>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</si>
  <si>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</si>
  <si>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</si>
  <si>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</si>
  <si>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</si>
  <si>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</si>
  <si>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</si>
  <si>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</si>
  <si>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</si>
  <si>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</si>
  <si>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</si>
  <si>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</si>
  <si>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</si>
  <si>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</si>
  <si>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</si>
  <si>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</si>
  <si>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</si>
  <si>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</si>
  <si>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</si>
  <si>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</si>
  <si>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</si>
  <si>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</si>
  <si>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</si>
  <si>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</si>
  <si>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</si>
  <si>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</si>
  <si>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</si>
  <si>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</si>
  <si>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</si>
  <si>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</si>
  <si>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</si>
  <si>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</si>
  <si>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</si>
  <si>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</si>
  <si>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</si>
  <si>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</si>
  <si>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</si>
  <si>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</si>
  <si>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</si>
  <si>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</si>
  <si>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</si>
  <si>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</si>
  <si>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</si>
  <si>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</si>
  <si>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</si>
  <si>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</si>
  <si>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</si>
  <si>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</si>
  <si>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</si>
  <si>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</si>
  <si>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</si>
  <si>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</si>
  <si>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</si>
  <si>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</si>
  <si>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</si>
  <si>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</si>
  <si>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</si>
  <si>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</si>
  <si>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</si>
  <si>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</si>
  <si>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</si>
  <si>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</si>
  <si>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</si>
  <si>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</si>
  <si>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</si>
  <si>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</si>
  <si>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</si>
  <si>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</si>
  <si>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</si>
  <si>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</si>
  <si>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</si>
  <si>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</si>
  <si>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</si>
  <si>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</si>
  <si>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</si>
  <si>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</si>
  <si>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</si>
  <si>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</si>
  <si>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</si>
  <si>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</si>
  <si>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</si>
  <si>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</si>
  <si>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</si>
  <si>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</si>
  <si>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</si>
  <si>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</si>
  <si>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</si>
  <si>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</si>
  <si>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</si>
  <si>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</si>
  <si>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</si>
  <si>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</si>
  <si>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</si>
  <si>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</si>
  <si>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</si>
  <si>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</si>
  <si>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</si>
  <si>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</si>
  <si>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</si>
  <si>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</si>
  <si>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</si>
  <si>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</si>
  <si>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</si>
  <si>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</si>
  <si>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</si>
  <si>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</si>
  <si>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</si>
  <si>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</si>
  <si>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</si>
  <si>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</si>
  <si>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</si>
  <si>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</si>
  <si>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</si>
  <si>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</si>
  <si>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</si>
  <si>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</si>
  <si>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</si>
  <si>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</si>
  <si>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</si>
  <si>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</si>
  <si>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</si>
  <si>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</si>
  <si>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</si>
  <si>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</si>
  <si>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</si>
  <si>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</si>
  <si>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</si>
  <si>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</si>
  <si>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</si>
  <si>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</si>
  <si>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</si>
  <si>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</si>
  <si>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</si>
  <si>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</si>
  <si>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</si>
  <si>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</si>
  <si>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</si>
  <si>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</si>
  <si>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</si>
  <si>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</si>
  <si>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</si>
  <si>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</si>
  <si>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</si>
  <si>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</si>
  <si>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</si>
  <si>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</si>
  <si>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</si>
  <si>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</si>
  <si>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</si>
  <si>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</si>
  <si>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</si>
  <si>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</si>
  <si>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</si>
  <si>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</si>
  <si>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</si>
  <si>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</si>
  <si>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</si>
  <si>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</si>
  <si>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</si>
  <si>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</si>
  <si>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</si>
  <si>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</si>
  <si>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</si>
  <si>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</si>
  <si>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</si>
  <si>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</si>
  <si>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</si>
  <si>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</si>
  <si>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</si>
  <si>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</si>
  <si>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</si>
  <si>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</si>
  <si>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</si>
  <si>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</si>
  <si>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</si>
  <si>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</si>
  <si>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</si>
  <si>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</si>
  <si>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</si>
  <si>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</si>
  <si>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</si>
  <si>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</si>
  <si>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</si>
  <si>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</si>
  <si>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</si>
  <si>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</si>
  <si>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</si>
  <si>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</si>
  <si>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</si>
  <si>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</si>
  <si>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</si>
  <si>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</si>
  <si>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</si>
  <si>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</si>
  <si>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</si>
  <si>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</si>
  <si>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</si>
  <si>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</si>
  <si>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</si>
  <si>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</si>
  <si>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</si>
  <si>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</si>
  <si>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</si>
  <si>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</si>
  <si>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</si>
  <si>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</si>
  <si>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</si>
  <si>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</si>
  <si>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</si>
  <si>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</si>
  <si>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</si>
  <si>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</si>
  <si>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</si>
  <si>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</si>
  <si>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</si>
  <si>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</si>
  <si>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</si>
  <si>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</si>
  <si>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</si>
  <si>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</si>
  <si>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</si>
  <si>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</si>
  <si>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</si>
  <si>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</si>
  <si>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</si>
  <si>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</si>
  <si>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</si>
  <si>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</si>
  <si>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</si>
  <si>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</si>
  <si>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</si>
  <si>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</si>
  <si>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</si>
  <si>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</si>
  <si>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</si>
  <si>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</si>
  <si>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</si>
  <si>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</si>
  <si>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</si>
  <si>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</si>
  <si>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</si>
  <si>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</si>
  <si>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</si>
  <si>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</si>
  <si>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</si>
  <si>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</si>
  <si>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</si>
  <si>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</si>
  <si>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</si>
  <si>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</si>
  <si>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</si>
  <si>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</si>
  <si>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</si>
  <si>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</si>
  <si>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</si>
  <si>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</si>
  <si>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</si>
  <si>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</si>
  <si>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</si>
  <si>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</si>
  <si>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</si>
  <si>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</si>
  <si>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</si>
  <si>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</si>
  <si>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</si>
  <si>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</si>
  <si>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</si>
  <si>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</si>
  <si>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</si>
  <si>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</si>
  <si>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</si>
  <si>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</si>
  <si>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</si>
  <si>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</si>
  <si>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</si>
  <si>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</si>
  <si>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</si>
  <si>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</si>
  <si>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</si>
  <si>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</si>
  <si>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</si>
  <si>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</si>
  <si>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</si>
  <si>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</si>
  <si>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</si>
  <si>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</si>
  <si>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</si>
  <si>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</si>
  <si>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</si>
  <si>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</si>
  <si>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</si>
  <si>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</si>
  <si>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</si>
  <si>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</si>
  <si>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</si>
  <si>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</si>
  <si>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</si>
  <si>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</si>
  <si>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</si>
  <si>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</si>
  <si>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</si>
  <si>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</si>
  <si>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</si>
  <si>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</si>
  <si>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</si>
  <si>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</si>
  <si>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</si>
  <si>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</si>
  <si>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</si>
  <si>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</si>
  <si>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</si>
  <si>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</si>
  <si>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</si>
  <si>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</si>
  <si>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</si>
  <si>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</si>
  <si>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</si>
  <si>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</si>
  <si>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</si>
  <si>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</si>
  <si>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</si>
  <si>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</si>
  <si>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</si>
  <si>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</si>
  <si>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</si>
  <si>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</si>
  <si>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</si>
  <si>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</si>
  <si>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</si>
  <si>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</si>
  <si>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</si>
  <si>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</si>
  <si>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</si>
  <si>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</si>
  <si>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</si>
  <si>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</si>
  <si>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</si>
  <si>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</si>
  <si>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</si>
  <si>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</si>
  <si>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</si>
  <si>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</si>
  <si>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</si>
  <si>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</si>
  <si>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</si>
  <si>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</si>
  <si>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</si>
  <si>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</si>
  <si>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</si>
  <si>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</si>
  <si>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</si>
  <si>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</si>
  <si>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</si>
  <si>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</si>
  <si>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</si>
  <si>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</si>
  <si>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</si>
  <si>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</si>
  <si>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</si>
  <si>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</si>
  <si>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</si>
  <si>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</si>
  <si>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</si>
  <si>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</si>
  <si>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</si>
  <si>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</si>
  <si>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</si>
  <si>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</si>
  <si>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</si>
  <si>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</si>
  <si>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</si>
  <si>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</si>
  <si>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</si>
  <si>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</si>
  <si>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</si>
  <si>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</si>
  <si>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</si>
  <si>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</si>
  <si>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</si>
  <si>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</si>
  <si>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</si>
  <si>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</si>
  <si>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</si>
  <si>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</si>
  <si>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</si>
  <si>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</si>
  <si>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</si>
  <si>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</si>
  <si>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</si>
  <si>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</si>
  <si>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</si>
  <si>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</si>
  <si>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</si>
  <si>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</si>
  <si>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</si>
  <si>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</si>
  <si>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</si>
  <si>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</si>
  <si>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</si>
  <si>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</si>
  <si>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</si>
  <si>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</si>
  <si>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</si>
  <si>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</si>
  <si>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</si>
  <si>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</si>
  <si>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</si>
  <si>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</si>
  <si>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</si>
  <si>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</si>
  <si>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</si>
  <si>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</si>
  <si>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</si>
  <si>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</si>
  <si>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</si>
  <si>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</si>
  <si>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</si>
  <si>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</si>
  <si>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</si>
  <si>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</si>
  <si>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</si>
  <si>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</si>
  <si>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</si>
  <si>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</si>
  <si>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</si>
  <si>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</si>
  <si>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</si>
  <si>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</si>
  <si>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</si>
  <si>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</si>
  <si>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</si>
  <si>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</si>
  <si>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</si>
  <si>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</si>
  <si>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</si>
  <si>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</si>
  <si>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</si>
  <si>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</si>
  <si>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</si>
  <si>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</si>
  <si>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</si>
  <si>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</si>
  <si>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</si>
  <si>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</si>
  <si>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</si>
  <si>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</si>
  <si>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</si>
  <si>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</si>
  <si>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</si>
  <si>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</si>
  <si>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</si>
  <si>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</si>
  <si>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</si>
  <si>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</si>
  <si>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</si>
  <si>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</si>
  <si>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</si>
  <si>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</si>
  <si>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</si>
  <si>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</si>
  <si>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</si>
  <si>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</si>
  <si>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</si>
  <si>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</si>
  <si>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</si>
  <si>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</si>
  <si>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</si>
  <si>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</si>
  <si>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</si>
  <si>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</si>
  <si>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</si>
  <si>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</si>
  <si>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</si>
  <si>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</si>
  <si>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</si>
  <si>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</si>
  <si>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</si>
  <si>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</si>
  <si>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</si>
  <si>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</si>
  <si>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</si>
  <si>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</si>
  <si>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</si>
  <si>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</si>
  <si>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</si>
  <si>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</si>
  <si>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</si>
  <si>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</si>
  <si>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</si>
  <si>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</si>
  <si>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</si>
  <si>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</si>
  <si>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</si>
  <si>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</si>
  <si>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</si>
  <si>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</si>
  <si>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</si>
  <si>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</si>
  <si>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</si>
  <si>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</si>
  <si>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</si>
  <si>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</si>
  <si>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</si>
  <si>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</si>
  <si>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</si>
  <si>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</si>
  <si>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</si>
  <si>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</si>
  <si>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</si>
  <si>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</si>
  <si>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</si>
  <si>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</si>
  <si>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</si>
  <si>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</si>
  <si>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</si>
  <si>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</si>
  <si>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</si>
  <si>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</si>
  <si>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</si>
  <si>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</si>
  <si>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</si>
  <si>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</si>
  <si>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</si>
  <si>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</si>
  <si>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</si>
  <si>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</si>
  <si>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</si>
  <si>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</si>
  <si>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</si>
  <si>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</si>
  <si>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</si>
  <si>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</si>
  <si>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</si>
  <si>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</si>
  <si>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</si>
  <si>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</si>
  <si>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</si>
  <si>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</si>
  <si>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</si>
  <si>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</si>
  <si>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</si>
  <si>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</si>
  <si>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</si>
  <si>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</si>
  <si>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</si>
  <si>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</si>
  <si>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</si>
  <si>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</si>
  <si>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</si>
  <si>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</si>
  <si>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</si>
  <si>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</si>
  <si>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</si>
  <si>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</si>
  <si>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</si>
  <si>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</si>
  <si>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</si>
  <si>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</si>
  <si>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</si>
  <si>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</si>
  <si>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</si>
  <si>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</si>
  <si>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</si>
  <si>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</si>
  <si>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</si>
  <si>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</si>
  <si>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</si>
  <si>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</si>
  <si>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</si>
  <si>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</si>
  <si>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</si>
  <si>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</si>
  <si>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</si>
  <si>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</si>
  <si>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</si>
  <si>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</si>
  <si>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</si>
  <si>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</si>
  <si>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</si>
  <si>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</si>
  <si>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</si>
  <si>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</si>
  <si>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</si>
  <si>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</si>
  <si>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</si>
  <si>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</si>
  <si>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</si>
  <si>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</si>
  <si>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</si>
  <si>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</si>
  <si>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</si>
  <si>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</si>
  <si>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</si>
  <si>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</si>
  <si>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</si>
  <si>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</si>
  <si>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</si>
  <si>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</si>
  <si>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</si>
  <si>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</si>
  <si>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</si>
  <si>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</si>
  <si>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</si>
  <si>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</si>
  <si>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</si>
  <si>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</si>
  <si>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</si>
  <si>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</si>
  <si>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</si>
  <si>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</si>
  <si>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</si>
  <si>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</si>
  <si>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</si>
  <si>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</si>
  <si>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</si>
  <si>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</si>
  <si>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</si>
  <si>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</si>
  <si>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</si>
  <si>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</si>
  <si>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</si>
  <si>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</si>
  <si>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</si>
  <si>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</si>
  <si>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</si>
  <si>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</si>
  <si>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</si>
  <si>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</si>
  <si>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</si>
  <si>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</si>
  <si>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</si>
  <si>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</si>
  <si>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</si>
  <si>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</si>
  <si>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</si>
  <si>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</si>
  <si>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</si>
  <si>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</si>
  <si>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</si>
  <si>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</si>
  <si>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</si>
  <si>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</si>
  <si>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</si>
  <si>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</si>
  <si>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</si>
  <si>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</si>
  <si>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</si>
  <si>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</si>
  <si>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</si>
  <si>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</si>
  <si>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</si>
  <si>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</si>
  <si>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</si>
  <si>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</si>
  <si>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</si>
  <si>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</si>
  <si>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</si>
  <si>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</si>
  <si>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</si>
  <si>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</si>
  <si>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</si>
  <si>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</si>
  <si>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</si>
  <si>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</si>
  <si>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</si>
  <si>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</si>
  <si>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</si>
  <si>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</si>
  <si>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</si>
  <si>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</si>
  <si>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</si>
  <si>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</si>
  <si>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</si>
  <si>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</si>
  <si>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</si>
  <si>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</si>
  <si>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</si>
  <si>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</si>
  <si>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</si>
  <si>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</si>
  <si>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</si>
  <si>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</si>
  <si>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</si>
  <si>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</si>
  <si>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</si>
  <si>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</si>
  <si>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</si>
  <si>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</si>
  <si>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</si>
  <si>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</si>
  <si>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</si>
  <si>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</si>
  <si>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</si>
  <si>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</si>
  <si>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</si>
  <si>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</si>
  <si>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</si>
  <si>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</si>
  <si>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</si>
  <si>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</si>
  <si>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</si>
  <si>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</si>
  <si>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</si>
  <si>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</si>
  <si>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</si>
  <si>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</si>
  <si>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</si>
  <si>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</si>
  <si>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</si>
  <si>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</si>
  <si>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</si>
  <si>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</si>
  <si>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</si>
  <si>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</si>
  <si>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</si>
  <si>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</si>
  <si>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</si>
  <si>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</si>
  <si>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</si>
  <si>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</si>
  <si>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</si>
  <si>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</si>
  <si>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</si>
  <si>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</si>
  <si>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</si>
  <si>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</si>
  <si>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</si>
  <si>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</si>
  <si>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</si>
  <si>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</si>
  <si>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</si>
  <si>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</si>
  <si>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</si>
  <si>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</si>
  <si>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</si>
  <si>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</si>
  <si>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</si>
  <si>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</si>
  <si>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</si>
  <si>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</si>
  <si>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</si>
  <si>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</si>
  <si>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</si>
  <si>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</si>
  <si>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</si>
  <si>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</si>
  <si>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</si>
  <si>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</si>
  <si>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</si>
  <si>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</si>
  <si>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</si>
  <si>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</si>
  <si>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</si>
  <si>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</si>
  <si>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</si>
  <si>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</si>
  <si>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</si>
  <si>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</si>
  <si>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</si>
  <si>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</si>
  <si>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</si>
  <si>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</si>
  <si>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</si>
  <si>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</si>
  <si>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</si>
  <si>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</si>
  <si>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</si>
  <si>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</si>
  <si>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</si>
  <si>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</si>
  <si>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</si>
  <si>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</si>
  <si>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</si>
  <si>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</si>
  <si>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</si>
  <si>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</si>
  <si>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</si>
  <si>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</si>
  <si>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</si>
  <si>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</si>
  <si>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</si>
  <si>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</si>
  <si>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</si>
  <si>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</si>
  <si>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</si>
  <si>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</si>
  <si>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</si>
  <si>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</si>
  <si>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</si>
  <si>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</si>
  <si>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</si>
  <si>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</si>
  <si>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</si>
  <si>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</si>
  <si>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</si>
  <si>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</si>
  <si>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</si>
  <si>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</si>
  <si>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</si>
  <si>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</si>
  <si>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</si>
  <si>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</si>
  <si>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</si>
  <si>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</si>
  <si>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</si>
  <si>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</si>
  <si>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</si>
  <si>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</si>
  <si>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</si>
  <si>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</si>
  <si>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</si>
  <si>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</si>
  <si>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</si>
  <si>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</si>
  <si>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</si>
  <si>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</si>
  <si>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</si>
  <si>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</si>
  <si>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</si>
  <si>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</si>
  <si>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</si>
  <si>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</si>
  <si>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</si>
  <si>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</si>
  <si>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</si>
  <si>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</si>
  <si>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</si>
  <si>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</si>
  <si>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</si>
  <si>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</si>
  <si>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</si>
  <si>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</si>
  <si>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</si>
  <si>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</si>
  <si>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</si>
  <si>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</si>
  <si>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</si>
  <si>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</si>
  <si>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</si>
  <si>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</si>
  <si>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</si>
  <si>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</si>
  <si>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</si>
  <si>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</si>
  <si>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</si>
  <si>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</si>
  <si>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</si>
  <si>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</si>
  <si>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</si>
  <si>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</si>
  <si>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</si>
  <si>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</si>
  <si>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</si>
  <si>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</si>
  <si>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</si>
  <si>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</si>
  <si>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</si>
  <si>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</si>
  <si>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</si>
  <si>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</si>
  <si>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</si>
  <si>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</si>
  <si>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</si>
  <si>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</si>
  <si>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</si>
  <si>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</si>
  <si>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</si>
  <si>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</si>
  <si>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</si>
  <si>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</si>
  <si>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</si>
  <si>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</si>
  <si>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</si>
  <si>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</si>
  <si>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</si>
  <si>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</si>
  <si>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</si>
  <si>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</si>
  <si>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</si>
  <si>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</si>
  <si>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</si>
  <si>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</si>
  <si>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</si>
  <si>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</si>
  <si>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</si>
  <si>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</si>
  <si>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</si>
  <si>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</si>
  <si>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</si>
  <si>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</si>
  <si>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</si>
  <si>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</si>
  <si>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</si>
  <si>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</si>
  <si>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</si>
  <si>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</si>
  <si>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</si>
  <si>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</si>
  <si>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</si>
  <si>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</si>
  <si>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</si>
  <si>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</si>
  <si>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</si>
  <si>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</si>
  <si>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</si>
  <si>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</si>
  <si>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</si>
  <si>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</si>
  <si>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</si>
  <si>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</si>
  <si>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</si>
  <si>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</si>
  <si>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</si>
  <si>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</si>
  <si>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</si>
  <si>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</si>
  <si>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</si>
  <si>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</si>
  <si>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</si>
  <si>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</si>
  <si>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</si>
  <si>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</si>
  <si>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</si>
  <si>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</si>
  <si>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</si>
  <si>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</si>
  <si>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</si>
  <si>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</si>
  <si>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</si>
  <si>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</si>
  <si>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</si>
  <si>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</si>
  <si>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</si>
  <si>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</si>
  <si>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</si>
  <si>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</si>
  <si>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</si>
  <si>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</si>
  <si>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</si>
  <si>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</si>
  <si>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</si>
  <si>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</si>
  <si>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</si>
  <si>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</si>
  <si>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</si>
  <si>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</si>
  <si>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</si>
  <si>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</si>
  <si>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</si>
  <si>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</si>
  <si>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</si>
  <si>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</si>
  <si>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</si>
  <si>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</si>
  <si>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</si>
  <si>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</si>
  <si>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</si>
  <si>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</si>
  <si>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</si>
  <si>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</si>
  <si>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</si>
  <si>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</si>
  <si>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</si>
  <si>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</si>
  <si>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</si>
  <si>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</si>
  <si>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</si>
  <si>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</si>
  <si>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</si>
  <si>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</si>
  <si>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</si>
  <si>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</si>
  <si>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</si>
  <si>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</si>
  <si>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</si>
  <si>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</si>
  <si>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</si>
  <si>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</si>
  <si>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</si>
  <si>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</si>
  <si>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</si>
  <si>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</si>
  <si>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</si>
  <si>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</si>
  <si>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</si>
  <si>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</si>
  <si>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</si>
  <si>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</si>
  <si>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</si>
  <si>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</si>
  <si>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</si>
  <si>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</si>
  <si>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</si>
  <si>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</si>
  <si>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</si>
  <si>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</si>
  <si>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</si>
  <si>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</si>
  <si>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</si>
  <si>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</si>
  <si>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</si>
  <si>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</si>
  <si>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</si>
  <si>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</si>
  <si>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</si>
  <si>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</si>
  <si>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</si>
  <si>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</si>
  <si>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</si>
  <si>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</si>
  <si>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</si>
  <si>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</si>
  <si>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</si>
  <si>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</si>
  <si>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</si>
  <si>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</si>
  <si>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</si>
  <si>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</si>
  <si>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</si>
  <si>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</si>
  <si>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</si>
  <si>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</si>
  <si>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</si>
  <si>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</si>
  <si>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</si>
  <si>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</si>
  <si>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</si>
  <si>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</si>
  <si>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</si>
  <si>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</si>
  <si>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</si>
  <si>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</si>
  <si>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</si>
  <si>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</si>
  <si>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</si>
  <si>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</si>
  <si>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</si>
  <si>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</si>
  <si>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</si>
  <si>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</si>
  <si>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</si>
  <si>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</si>
  <si>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</si>
  <si>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</si>
  <si>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</si>
  <si>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</si>
  <si>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</si>
  <si>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</si>
  <si>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</si>
  <si>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</si>
  <si>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</si>
  <si>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</si>
  <si>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</si>
  <si>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</si>
  <si>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</si>
  <si>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</si>
  <si>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</si>
  <si>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</si>
  <si>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</si>
  <si>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</si>
  <si>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</si>
  <si>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</si>
  <si>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</si>
  <si>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</si>
  <si>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</si>
  <si>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</si>
  <si>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</si>
  <si>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</si>
  <si>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</si>
  <si>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</si>
  <si>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</si>
  <si>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</si>
  <si>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</si>
  <si>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</si>
  <si>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</si>
  <si>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</si>
  <si>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</si>
  <si>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</si>
  <si>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</si>
  <si>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</si>
  <si>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</si>
  <si>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</si>
  <si>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</si>
  <si>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</si>
  <si>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</si>
  <si>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</si>
  <si>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</si>
  <si>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</si>
  <si>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</si>
  <si>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</si>
  <si>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</si>
  <si>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</si>
  <si>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</si>
  <si>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</si>
  <si>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</si>
  <si>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</si>
  <si>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</si>
  <si>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</si>
  <si>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</si>
  <si>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</si>
  <si>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</si>
  <si>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</si>
  <si>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</si>
  <si>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</si>
  <si>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</si>
  <si>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</si>
  <si>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</si>
  <si>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</si>
  <si>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</si>
  <si>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</si>
  <si>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</si>
  <si>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</si>
  <si>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</si>
  <si>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</si>
  <si>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</si>
  <si>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</si>
  <si>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</si>
  <si>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</si>
  <si>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</si>
  <si>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</si>
  <si>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</si>
  <si>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</si>
  <si>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</si>
  <si>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</si>
  <si>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</si>
  <si>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</si>
  <si>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</si>
  <si>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</si>
  <si>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</si>
  <si>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</si>
  <si>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</si>
  <si>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</si>
  <si>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</si>
  <si>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</si>
  <si>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</si>
  <si>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</si>
  <si>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</si>
  <si>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</si>
  <si>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</si>
  <si>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</si>
  <si>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</si>
  <si>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</si>
  <si>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</si>
  <si>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</si>
  <si>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</si>
  <si>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</si>
  <si>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</si>
  <si>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</si>
  <si>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</si>
  <si>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</si>
  <si>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</si>
  <si>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</si>
  <si>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</si>
  <si>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</si>
  <si>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</si>
  <si>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</si>
  <si>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</si>
  <si>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</si>
  <si>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</si>
  <si>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</si>
  <si>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</si>
  <si>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</si>
  <si>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</si>
  <si>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</si>
  <si>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</si>
  <si>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</si>
  <si>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</si>
  <si>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</si>
  <si>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</si>
  <si>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</si>
  <si>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</si>
  <si>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</si>
  <si>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</si>
  <si>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</si>
  <si>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</si>
  <si>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</si>
  <si>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</si>
  <si>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</si>
  <si>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</si>
  <si>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</si>
  <si>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</si>
  <si>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</si>
  <si>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</si>
  <si>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</si>
  <si>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</si>
  <si>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</si>
  <si>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</si>
  <si>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</si>
  <si>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</si>
  <si>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</si>
  <si>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</si>
  <si>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</si>
  <si>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</si>
  <si>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</si>
  <si>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</si>
  <si>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</si>
  <si>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</si>
  <si>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</si>
  <si>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</si>
  <si>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</si>
  <si>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</si>
  <si>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</si>
  <si>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</si>
  <si>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</si>
  <si>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</si>
  <si>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</si>
  <si>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</si>
  <si>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</si>
  <si>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</si>
  <si>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</si>
  <si>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</si>
  <si>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</si>
  <si>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</si>
  <si>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</si>
  <si>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</si>
  <si>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</si>
  <si>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</si>
  <si>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</si>
  <si>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</si>
  <si>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</si>
  <si>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</si>
  <si>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</si>
  <si>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</si>
  <si>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</si>
  <si>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</si>
  <si>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</si>
  <si>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</si>
  <si>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</si>
  <si>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</si>
  <si>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</si>
  <si>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</si>
  <si>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</si>
  <si>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</si>
  <si>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</si>
  <si>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</si>
  <si>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</si>
  <si>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</si>
  <si>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</si>
  <si>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</si>
  <si>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</si>
  <si>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</si>
  <si>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</si>
  <si>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</si>
  <si>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</si>
  <si>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</si>
  <si>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</si>
  <si>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</si>
  <si>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</si>
  <si>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</si>
  <si>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</si>
  <si>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</si>
  <si>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</si>
  <si>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</si>
  <si>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</si>
  <si>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</si>
  <si>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</si>
  <si>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</si>
  <si>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</si>
  <si>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</si>
  <si>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</si>
  <si>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</si>
  <si>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</si>
  <si>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</si>
  <si>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</si>
  <si>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</si>
  <si>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</si>
  <si>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</si>
  <si>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</si>
  <si>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</si>
  <si>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</si>
  <si>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</si>
  <si>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</si>
  <si>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</si>
  <si>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</si>
  <si>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</si>
  <si>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</si>
  <si>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</si>
  <si>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</si>
  <si>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</si>
  <si>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</si>
  <si>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</si>
  <si>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</si>
  <si>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</si>
  <si>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</si>
  <si>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</si>
  <si>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</si>
  <si>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</si>
  <si>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</si>
  <si>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</si>
  <si>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</si>
  <si>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</si>
  <si>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</si>
  <si>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</si>
  <si>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</si>
  <si>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</si>
  <si>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</si>
  <si>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</si>
  <si>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</si>
  <si>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</si>
  <si>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</si>
  <si>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</si>
  <si>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</si>
  <si>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</si>
  <si>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</si>
  <si>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</si>
  <si>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</si>
  <si>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</si>
  <si>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</si>
  <si>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</si>
  <si>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</si>
  <si>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</si>
  <si>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</si>
  <si>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</si>
  <si>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</si>
  <si>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</si>
  <si>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</si>
  <si>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</si>
  <si>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</si>
  <si>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</si>
  <si>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</si>
  <si>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</si>
  <si>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</si>
  <si>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</si>
  <si>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</si>
  <si>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</si>
  <si>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</si>
  <si>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</si>
  <si>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</si>
  <si>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</si>
  <si>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</si>
  <si>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</si>
  <si>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</si>
  <si>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</si>
  <si>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</si>
  <si>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</si>
  <si>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</si>
  <si>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</si>
  <si>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</si>
  <si>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</si>
  <si>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</si>
  <si>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</si>
  <si>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</si>
  <si>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</si>
  <si>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</si>
  <si>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</si>
  <si>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</si>
  <si>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</si>
  <si>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</si>
  <si>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</si>
  <si>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</si>
  <si>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</si>
  <si>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</si>
  <si>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</si>
  <si>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</si>
  <si>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</si>
  <si>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</si>
  <si>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</si>
  <si>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</si>
  <si>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</si>
  <si>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</si>
  <si>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</si>
  <si>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</si>
  <si>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</si>
  <si>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</si>
  <si>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</si>
  <si>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</si>
  <si>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</si>
  <si>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</si>
  <si>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</si>
  <si>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</si>
  <si>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</si>
  <si>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</si>
  <si>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</si>
  <si>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</si>
  <si>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</si>
  <si>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</si>
  <si>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</si>
  <si>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</si>
  <si>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</si>
  <si>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</si>
  <si>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</si>
  <si>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</si>
  <si>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</si>
  <si>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</si>
  <si>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</si>
  <si>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</si>
  <si>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</si>
  <si>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</si>
  <si>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</si>
  <si>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</si>
  <si>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</si>
  <si>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</si>
  <si>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</si>
  <si>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</si>
  <si>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</si>
  <si>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</si>
  <si>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</si>
  <si>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</si>
  <si>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</si>
  <si>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</si>
  <si>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</si>
  <si>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</si>
  <si>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</si>
  <si>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</si>
  <si>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</si>
  <si>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</si>
  <si>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</si>
  <si>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</si>
  <si>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</si>
  <si>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</si>
  <si>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</si>
  <si>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</si>
  <si>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</si>
  <si>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</si>
  <si>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</si>
  <si>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</si>
  <si>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</si>
  <si>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</si>
  <si>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</si>
  <si>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</si>
  <si>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</si>
  <si>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</si>
  <si>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</si>
  <si>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</si>
  <si>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</si>
  <si>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</si>
  <si>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</si>
  <si>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</si>
  <si>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</si>
  <si>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</si>
  <si>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</si>
  <si>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</si>
  <si>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</si>
  <si>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</si>
  <si>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</si>
  <si>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</si>
  <si>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</si>
  <si>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</si>
  <si>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</si>
  <si>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</si>
  <si>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</si>
  <si>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</si>
  <si>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</si>
  <si>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</si>
  <si>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</si>
  <si>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</si>
  <si>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</si>
  <si>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</si>
  <si>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</si>
  <si>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</si>
  <si>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</si>
  <si>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</si>
  <si>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</si>
  <si>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</si>
  <si>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</si>
  <si>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</si>
  <si>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</si>
  <si>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</si>
  <si>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</si>
  <si>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</si>
  <si>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</si>
  <si>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</si>
  <si>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</si>
  <si>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</si>
  <si>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</si>
  <si>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</si>
  <si>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</si>
  <si>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</si>
  <si>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</si>
  <si>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</si>
  <si>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</si>
  <si>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</si>
  <si>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</si>
  <si>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</si>
  <si>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</si>
  <si>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</si>
  <si>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</si>
  <si>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</si>
  <si>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</si>
  <si>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</si>
  <si>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</si>
  <si>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</si>
  <si>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</si>
  <si>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</si>
  <si>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</si>
  <si>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</si>
  <si>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</si>
  <si>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</si>
  <si>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</si>
  <si>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</si>
  <si>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</si>
  <si>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</si>
  <si>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</si>
  <si>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</si>
  <si>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</si>
  <si>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</si>
  <si>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</si>
  <si>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</si>
  <si>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</si>
  <si>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</si>
  <si>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</si>
  <si>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</si>
  <si>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</si>
  <si>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</si>
  <si>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</si>
  <si>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</si>
  <si>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</si>
  <si>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</si>
  <si>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</si>
  <si>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</si>
  <si>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</si>
  <si>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</si>
  <si>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</si>
  <si>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</si>
  <si>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</si>
  <si>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</si>
  <si>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</si>
  <si>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</si>
  <si>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</si>
  <si>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</si>
  <si>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</si>
  <si>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</si>
  <si>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</si>
  <si>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</si>
  <si>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</si>
  <si>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</si>
  <si>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</si>
  <si>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</si>
  <si>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</si>
  <si>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</si>
  <si>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</si>
  <si>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</si>
  <si>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</si>
  <si>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</si>
  <si>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</si>
  <si>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</si>
  <si>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</si>
  <si>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</si>
  <si>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</si>
  <si>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</si>
  <si>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</si>
  <si>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</si>
  <si>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</si>
  <si>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</si>
  <si>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</si>
  <si>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</si>
  <si>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</si>
  <si>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</si>
  <si>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</si>
  <si>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</si>
  <si>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</si>
  <si>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</si>
  <si>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</si>
  <si>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</si>
  <si>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</si>
  <si>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</si>
  <si>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</si>
  <si>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</si>
  <si>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</si>
  <si>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</si>
  <si>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</si>
  <si>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</si>
  <si>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</si>
  <si>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</si>
  <si>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</si>
  <si>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</si>
  <si>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</si>
  <si>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</si>
  <si>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</si>
  <si>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</si>
  <si>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</si>
  <si>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</si>
  <si>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</si>
  <si>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</si>
  <si>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</si>
  <si>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</si>
  <si>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</si>
  <si>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</si>
  <si>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</si>
  <si>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</si>
  <si>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</si>
  <si>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</si>
  <si>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</si>
  <si>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</si>
  <si>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</si>
  <si>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</si>
  <si>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</si>
  <si>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</si>
  <si>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</si>
  <si>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</si>
  <si>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</si>
  <si>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</si>
  <si>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</si>
  <si>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</si>
  <si>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</si>
  <si>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</si>
  <si>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</si>
  <si>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</si>
  <si>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</si>
  <si>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</si>
  <si>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</si>
  <si>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</si>
  <si>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</si>
  <si>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</si>
  <si>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</si>
  <si>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</si>
  <si>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</si>
  <si>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</si>
  <si>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</si>
  <si>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</si>
  <si>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</si>
  <si>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</si>
  <si>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</si>
  <si>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</si>
  <si>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</si>
  <si>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</si>
  <si>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</si>
  <si>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</si>
  <si>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</si>
  <si>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</si>
  <si>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</si>
  <si>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</si>
  <si>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</si>
  <si>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</si>
  <si>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</si>
  <si>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</si>
  <si>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</si>
  <si>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</si>
  <si>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</si>
  <si>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</si>
  <si>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</si>
  <si>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</si>
  <si>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</si>
  <si>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</si>
  <si>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</si>
  <si>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</si>
  <si>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</si>
  <si>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</si>
  <si>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</si>
  <si>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</si>
  <si>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</si>
  <si>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</si>
  <si>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</si>
  <si>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</si>
  <si>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</si>
  <si>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</si>
  <si>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</si>
  <si>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</si>
  <si>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</si>
  <si>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</si>
  <si>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</si>
  <si>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</si>
  <si>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</si>
  <si>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</si>
  <si>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</si>
  <si>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</si>
  <si>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</si>
  <si>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</si>
  <si>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</si>
  <si>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</si>
  <si>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</si>
  <si>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</si>
  <si>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</si>
  <si>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</si>
  <si>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</si>
  <si>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</si>
  <si>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</si>
  <si>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</si>
  <si>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</si>
  <si>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</si>
  <si>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</si>
  <si>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</si>
  <si>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</si>
  <si>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</si>
  <si>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</si>
  <si>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</si>
  <si>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</si>
  <si>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</si>
  <si>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</si>
  <si>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</si>
  <si>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</si>
  <si>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</si>
  <si>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</si>
  <si>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</si>
  <si>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</si>
  <si>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</si>
  <si>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</si>
  <si>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</si>
  <si>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</si>
  <si>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</si>
  <si>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</si>
  <si>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</si>
  <si>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</si>
  <si>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</si>
  <si>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</si>
  <si>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</si>
  <si>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</si>
  <si>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</si>
  <si>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</si>
  <si>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</si>
  <si>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</si>
  <si>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</si>
  <si>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</si>
  <si>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</si>
  <si>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</si>
  <si>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</si>
  <si>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</si>
  <si>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</si>
  <si>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</si>
  <si>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</si>
  <si>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</si>
  <si>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</si>
  <si>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</si>
  <si>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</si>
  <si>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</si>
  <si>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</si>
  <si>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</si>
  <si>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</si>
  <si>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</si>
  <si>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</si>
  <si>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</si>
  <si>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</si>
  <si>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</si>
  <si>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</si>
  <si>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</si>
  <si>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</si>
  <si>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</si>
  <si>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</si>
  <si>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</si>
  <si>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</si>
  <si>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</si>
  <si>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</si>
  <si>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</si>
  <si>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</si>
  <si>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</si>
  <si>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</si>
  <si>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</si>
  <si>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</si>
  <si>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</si>
  <si>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</si>
  <si>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</si>
  <si>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</si>
  <si>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</si>
  <si>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</si>
  <si>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</si>
  <si>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</si>
  <si>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</si>
  <si>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</si>
  <si>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</si>
  <si>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</si>
  <si>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</si>
  <si>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</si>
  <si>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</si>
  <si>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</si>
  <si>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</si>
  <si>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</si>
  <si>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</si>
  <si>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</si>
  <si>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</si>
  <si>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</si>
  <si>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</si>
  <si>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</si>
  <si>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</si>
  <si>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</si>
  <si>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</si>
  <si>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</si>
  <si>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</si>
  <si>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</si>
  <si>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</si>
  <si>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</si>
  <si>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</si>
  <si>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</si>
  <si>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</si>
  <si>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</si>
  <si>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</si>
  <si>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</si>
  <si>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</si>
  <si>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</si>
  <si>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</si>
  <si>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</si>
  <si>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</si>
  <si>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</si>
  <si>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</si>
  <si>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</si>
  <si>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</si>
  <si>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</si>
  <si>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</si>
  <si>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</si>
  <si>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</si>
  <si>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</si>
  <si>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</si>
  <si>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</si>
  <si>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</si>
  <si>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</si>
  <si>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</si>
  <si>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</si>
  <si>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</si>
  <si>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</si>
  <si>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</si>
  <si>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</si>
  <si>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</si>
  <si>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</si>
  <si>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</si>
  <si>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</si>
  <si>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</si>
  <si>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</si>
  <si>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</si>
  <si>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</si>
  <si>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</si>
  <si>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</si>
  <si>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</si>
  <si>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</si>
  <si>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</si>
  <si>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</si>
  <si>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</si>
  <si>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</si>
  <si>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</si>
  <si>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</si>
  <si>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</si>
  <si>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</si>
  <si>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</si>
  <si>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</si>
  <si>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</si>
  <si>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</si>
  <si>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</si>
  <si>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</si>
  <si>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</si>
  <si>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</si>
  <si>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</si>
  <si>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</si>
  <si>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</si>
  <si>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</si>
  <si>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</si>
  <si>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</si>
  <si>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</si>
  <si>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</si>
  <si>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</si>
  <si>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</si>
  <si>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</si>
  <si>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</si>
  <si>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</si>
  <si>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</si>
  <si>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</si>
  <si>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</si>
  <si>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</si>
  <si>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</si>
  <si>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</si>
  <si>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</si>
  <si>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</si>
  <si>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</si>
  <si>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</si>
  <si>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</si>
  <si>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</si>
  <si>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</si>
  <si>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</si>
  <si>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</si>
  <si>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</si>
  <si>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</si>
  <si>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</si>
  <si>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</si>
  <si>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</si>
  <si>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</si>
  <si>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</si>
  <si>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</si>
  <si>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</si>
  <si>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</si>
  <si>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</si>
  <si>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</si>
  <si>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</si>
  <si>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</si>
  <si>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</si>
  <si>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</si>
  <si>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</si>
  <si>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</si>
  <si>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</si>
  <si>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</si>
  <si>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</si>
  <si>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</si>
  <si>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</si>
  <si>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</si>
  <si>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</si>
  <si>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</si>
  <si>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</si>
  <si>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</si>
  <si>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</si>
  <si>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</si>
  <si>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</si>
  <si>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</si>
  <si>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</si>
  <si>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</si>
  <si>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</si>
  <si>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</si>
  <si>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</si>
  <si>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</si>
  <si>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</si>
  <si>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</si>
  <si>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</si>
  <si>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</si>
  <si>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</si>
  <si>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</si>
  <si>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</si>
  <si>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</si>
  <si>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</si>
  <si>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</si>
  <si>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</si>
  <si>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</si>
  <si>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</si>
  <si>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</si>
  <si>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</si>
  <si>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</si>
  <si>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</si>
  <si>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</si>
  <si>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</si>
  <si>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</si>
  <si>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</si>
  <si>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</si>
  <si>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</si>
  <si>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</si>
  <si>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</si>
  <si>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</si>
  <si>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</si>
  <si>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</si>
  <si>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</si>
  <si>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</si>
  <si>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</si>
  <si>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</si>
  <si>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</si>
  <si>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</si>
  <si>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</si>
  <si>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</si>
  <si>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</si>
  <si>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</si>
  <si>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</si>
  <si>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</si>
  <si>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</si>
  <si>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</si>
  <si>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</si>
  <si>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</si>
  <si>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</si>
  <si>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</si>
  <si>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</si>
  <si>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</si>
  <si>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</si>
  <si>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</si>
  <si>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</si>
  <si>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</si>
  <si>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</si>
  <si>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</si>
  <si>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</si>
  <si>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</si>
  <si>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</si>
  <si>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</si>
  <si>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</si>
  <si>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</si>
  <si>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</si>
  <si>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</si>
  <si>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</si>
  <si>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</si>
  <si>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</si>
  <si>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</si>
  <si>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</si>
  <si>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</si>
  <si>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</si>
  <si>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</si>
  <si>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</si>
  <si>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</si>
  <si>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</si>
  <si>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</si>
  <si>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</si>
  <si>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</si>
  <si>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</si>
  <si>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</si>
  <si>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</si>
  <si>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</si>
  <si>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</si>
  <si>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</si>
  <si>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</si>
  <si>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</si>
  <si>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</si>
  <si>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</si>
  <si>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</si>
  <si>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</si>
  <si>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</si>
  <si>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</si>
  <si>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</si>
  <si>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</si>
  <si>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</si>
  <si>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</si>
  <si>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</si>
  <si>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</si>
  <si>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</si>
  <si>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</si>
  <si>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</si>
  <si>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</si>
  <si>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</si>
  <si>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</si>
  <si>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</si>
  <si>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</si>
  <si>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</si>
  <si>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</si>
  <si>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</si>
  <si>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</si>
  <si>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</si>
  <si>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</si>
  <si>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</si>
  <si>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</si>
  <si>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</si>
  <si>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</si>
  <si>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</si>
  <si>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</si>
  <si>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</si>
  <si>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</si>
  <si>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</si>
  <si>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</si>
  <si>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</si>
  <si>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</si>
  <si>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</si>
  <si>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</si>
  <si>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</si>
  <si>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</si>
  <si>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</si>
  <si>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</si>
  <si>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</si>
  <si>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</si>
  <si>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</si>
  <si>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</si>
  <si>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</si>
  <si>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</si>
  <si>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</si>
  <si>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</si>
  <si>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</si>
  <si>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</si>
  <si>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</si>
  <si>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</si>
  <si>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</si>
  <si>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</si>
  <si>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</si>
  <si>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</si>
  <si>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</si>
  <si>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</si>
  <si>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</si>
  <si>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</si>
  <si>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</si>
  <si>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</si>
  <si>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</si>
  <si>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</si>
  <si>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</si>
  <si>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</si>
  <si>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</si>
  <si>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</si>
  <si>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</si>
  <si>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</si>
  <si>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</si>
  <si>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</si>
  <si>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</si>
  <si>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</si>
  <si>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</si>
  <si>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</si>
  <si>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</si>
  <si>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</si>
  <si>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</si>
  <si>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</si>
  <si>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</si>
  <si>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</si>
  <si>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</si>
  <si>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</si>
  <si>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</si>
  <si>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</si>
  <si>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</si>
  <si>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</si>
  <si>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</si>
  <si>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</si>
  <si>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</si>
  <si>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</si>
  <si>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</si>
  <si>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</si>
  <si>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</si>
  <si>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</si>
  <si>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</si>
  <si>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</si>
  <si>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</si>
  <si>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</si>
  <si>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</si>
  <si>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</si>
  <si>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</si>
  <si>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</si>
  <si>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</si>
  <si>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</si>
  <si>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</si>
  <si>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</si>
  <si>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</si>
  <si>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</si>
  <si>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</si>
  <si>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</si>
  <si>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</si>
  <si>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</si>
  <si>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</si>
  <si>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</si>
  <si>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</si>
  <si>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</si>
  <si>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</si>
  <si>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</si>
  <si>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</si>
  <si>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</si>
  <si>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</si>
  <si>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</si>
  <si>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</si>
  <si>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</si>
  <si>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</si>
  <si>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</si>
  <si>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</si>
  <si>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</si>
  <si>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</si>
  <si>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</si>
  <si>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</si>
  <si>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</si>
  <si>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</si>
  <si>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</si>
  <si>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</si>
  <si>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</si>
  <si>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</si>
  <si>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</si>
  <si>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</si>
  <si>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</si>
  <si>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</si>
  <si>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</si>
  <si>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</si>
  <si>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</si>
  <si>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</si>
  <si>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</si>
  <si>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</si>
  <si>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</si>
  <si>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</si>
  <si>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</si>
  <si>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</si>
  <si>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</si>
  <si>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</si>
  <si>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</si>
  <si>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</si>
  <si>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</si>
  <si>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</si>
  <si>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</si>
  <si>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</si>
  <si>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</si>
  <si>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</si>
  <si>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</si>
  <si>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</si>
  <si>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</si>
  <si>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</si>
  <si>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</si>
  <si>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</si>
  <si>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</si>
  <si>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</si>
  <si>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</si>
  <si>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</si>
  <si>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</si>
  <si>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</si>
  <si>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</si>
  <si>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</si>
  <si>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</si>
  <si>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</si>
  <si>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</si>
  <si>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</si>
  <si>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</si>
  <si>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</si>
  <si>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</si>
  <si>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</si>
  <si>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</si>
  <si>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</si>
  <si>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</si>
  <si>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</si>
  <si>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</si>
  <si>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</si>
  <si>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</si>
  <si>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</si>
  <si>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</si>
  <si>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</si>
  <si>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</si>
  <si>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</si>
  <si>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</si>
  <si>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</si>
  <si>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</si>
  <si>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</si>
  <si>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</si>
  <si>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</si>
  <si>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</si>
  <si>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</si>
  <si>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</si>
  <si>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</si>
  <si>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</si>
  <si>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</si>
  <si>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</si>
  <si>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</si>
  <si>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</si>
  <si>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</si>
  <si>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</si>
  <si>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</si>
  <si>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</si>
  <si>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</si>
  <si>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</si>
  <si>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</si>
  <si>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</si>
  <si>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</si>
  <si>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</si>
  <si>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</si>
  <si>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</si>
  <si>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</si>
  <si>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</si>
  <si>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</si>
  <si>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</si>
  <si>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</si>
  <si>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</si>
  <si>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</si>
  <si>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</si>
  <si>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</si>
  <si>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</si>
  <si>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</si>
  <si>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</si>
  <si>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</si>
  <si>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</si>
  <si>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</si>
  <si>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</si>
  <si>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</si>
  <si>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</si>
  <si>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</si>
  <si>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</si>
  <si>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</si>
  <si>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</si>
  <si>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</si>
  <si>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</si>
  <si>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</si>
  <si>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</si>
  <si>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</si>
  <si>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</si>
  <si>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</si>
  <si>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</si>
  <si>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</si>
  <si>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</si>
  <si>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</si>
  <si>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</si>
  <si>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</si>
  <si>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</si>
  <si>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</si>
  <si>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</si>
  <si>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</si>
  <si>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</si>
  <si>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</si>
  <si>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</si>
  <si>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</si>
  <si>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</si>
  <si>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</si>
  <si>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</si>
  <si>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</si>
  <si>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</si>
  <si>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</si>
  <si>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</si>
  <si>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</si>
  <si>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</si>
  <si>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</si>
  <si>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</si>
  <si>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</si>
  <si>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</si>
  <si>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</si>
  <si>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</si>
  <si>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</si>
  <si>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</si>
  <si>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</si>
  <si>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</si>
  <si>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</si>
  <si>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</si>
  <si>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</si>
  <si>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</si>
  <si>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</si>
  <si>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</si>
  <si>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</si>
  <si>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</si>
  <si>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</si>
  <si>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</si>
  <si>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</si>
  <si>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</si>
  <si>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</si>
  <si>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</si>
  <si>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</si>
  <si>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</si>
  <si>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</si>
  <si>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</si>
  <si>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</si>
  <si>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</si>
  <si>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</si>
  <si>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</si>
  <si>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</si>
  <si>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</si>
  <si>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</si>
  <si>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</si>
  <si>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</si>
  <si>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</si>
  <si>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</si>
  <si>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</si>
  <si>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</si>
  <si>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</si>
  <si>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</si>
  <si>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</si>
  <si>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</si>
  <si>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</si>
  <si>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</si>
  <si>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</si>
  <si>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</si>
  <si>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</si>
  <si>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</si>
  <si>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</si>
  <si>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</si>
  <si>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</si>
  <si>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</si>
  <si>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</si>
  <si>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</si>
  <si>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</si>
  <si>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</si>
  <si>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</si>
  <si>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</si>
  <si>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</si>
  <si>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</si>
  <si>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</si>
  <si>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</si>
  <si>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</si>
  <si>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</si>
  <si>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</si>
  <si>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</si>
  <si>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</si>
  <si>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</si>
  <si>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</si>
  <si>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</si>
  <si>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</si>
  <si>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</si>
  <si>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</si>
  <si>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</si>
  <si>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</si>
  <si>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</si>
  <si>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</si>
  <si>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</si>
  <si>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</si>
  <si>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</si>
  <si>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</si>
  <si>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</si>
  <si>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</si>
  <si>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</si>
  <si>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</si>
  <si>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</si>
  <si>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</si>
  <si>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</si>
  <si>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</si>
  <si>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</si>
  <si>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</si>
  <si>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</si>
  <si>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</si>
  <si>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</si>
  <si>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</si>
  <si>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</si>
  <si>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</si>
  <si>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</si>
  <si>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</si>
  <si>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</si>
  <si>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</si>
  <si>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</si>
  <si>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</si>
  <si>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</si>
  <si>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</si>
  <si>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</si>
  <si>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</si>
  <si>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</si>
  <si>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</si>
  <si>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</si>
  <si>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</si>
  <si>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</si>
  <si>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</si>
  <si>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</si>
  <si>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</si>
  <si>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</si>
  <si>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</si>
  <si>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</si>
  <si>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</si>
  <si>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</si>
  <si>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</si>
  <si>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</si>
  <si>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</si>
  <si>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</si>
  <si>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</si>
  <si>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</si>
  <si>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</si>
  <si>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</si>
  <si>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</si>
  <si>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</si>
  <si>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</si>
  <si>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</si>
  <si>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</si>
  <si>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</si>
  <si>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</si>
  <si>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</si>
  <si>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</si>
  <si>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</si>
  <si>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</si>
  <si>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</si>
  <si>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</si>
  <si>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</si>
  <si>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</si>
  <si>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</si>
  <si>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</si>
  <si>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</si>
  <si>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</si>
  <si>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</si>
  <si>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</si>
  <si>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</si>
  <si>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</si>
  <si>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</si>
  <si>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</si>
  <si>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</si>
  <si>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</si>
  <si>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</si>
  <si>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</si>
  <si>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</si>
  <si>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</si>
  <si>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</si>
  <si>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</si>
  <si>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</si>
  <si>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</si>
  <si>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</si>
  <si>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</si>
  <si>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</si>
  <si>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</si>
  <si>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</si>
  <si>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</si>
  <si>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</si>
  <si>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</si>
  <si>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</si>
  <si>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</si>
  <si>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</si>
  <si>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</si>
  <si>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</si>
  <si>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</si>
  <si>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</si>
  <si>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</si>
  <si>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</si>
  <si>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</si>
  <si>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</si>
  <si>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</si>
  <si>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</si>
  <si>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</si>
  <si>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</si>
  <si>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</si>
  <si>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</si>
  <si>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</si>
  <si>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</si>
  <si>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</si>
  <si>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</si>
  <si>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</si>
  <si>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</si>
  <si>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</si>
  <si>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</si>
  <si>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</si>
  <si>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</si>
  <si>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</si>
  <si>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</si>
  <si>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</si>
  <si>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</si>
  <si>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</si>
  <si>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</si>
  <si>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</si>
  <si>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</si>
  <si>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</si>
  <si>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</si>
  <si>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</si>
  <si>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</si>
  <si>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</si>
  <si>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</si>
  <si>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</si>
  <si>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</si>
  <si>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</si>
  <si>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</si>
  <si>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</si>
  <si>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</si>
  <si>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</si>
  <si>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</si>
  <si>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</si>
  <si>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</si>
  <si>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</si>
  <si>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</si>
  <si>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</si>
  <si>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</si>
  <si>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</si>
  <si>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</si>
  <si>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</si>
  <si>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</si>
  <si>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</si>
  <si>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</si>
  <si>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</si>
  <si>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</si>
  <si>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</si>
  <si>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</si>
  <si>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</si>
  <si>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</si>
  <si>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</si>
  <si>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</si>
  <si>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</si>
  <si>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</si>
  <si>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</si>
  <si>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</si>
  <si>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</si>
  <si>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</si>
  <si>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</si>
  <si>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</si>
  <si>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</si>
  <si>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</si>
  <si>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</si>
  <si>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</si>
  <si>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</si>
  <si>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</si>
  <si>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</si>
  <si>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</si>
  <si>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</si>
  <si>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</si>
  <si>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</si>
  <si>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</si>
  <si>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</si>
  <si>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</si>
  <si>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</si>
  <si>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</si>
  <si>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</si>
  <si>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</si>
  <si>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</si>
  <si>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</si>
  <si>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</si>
  <si>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</si>
  <si>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</si>
  <si>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</si>
  <si>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</si>
  <si>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</si>
  <si>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</si>
  <si>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</si>
  <si>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</si>
  <si>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</si>
  <si>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</si>
  <si>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</si>
  <si>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</si>
  <si>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</si>
  <si>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</si>
  <si>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</si>
  <si>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</si>
  <si>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</si>
  <si>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</si>
  <si>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</si>
  <si>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</si>
  <si>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</si>
  <si>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</si>
  <si>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</si>
  <si>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</si>
  <si>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</si>
  <si>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</si>
  <si>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</si>
  <si>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</si>
  <si>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</si>
  <si>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</si>
  <si>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</si>
  <si>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</si>
  <si>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</si>
  <si>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</si>
  <si>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</si>
  <si>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</si>
  <si>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</si>
  <si>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</si>
  <si>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</si>
  <si>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</si>
  <si>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</si>
  <si>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</si>
  <si>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</si>
  <si>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</si>
  <si>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</si>
  <si>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</si>
  <si>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</si>
  <si>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</si>
  <si>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</si>
  <si>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</si>
  <si>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</si>
  <si>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</si>
  <si>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</si>
  <si>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</si>
  <si>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</si>
  <si>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</si>
  <si>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</si>
  <si>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</si>
  <si>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</si>
  <si>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</si>
  <si>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</si>
  <si>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</si>
  <si>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</si>
  <si>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</si>
  <si>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</si>
  <si>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</si>
  <si>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</si>
  <si>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</si>
  <si>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</si>
  <si>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</si>
  <si>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</si>
  <si>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</si>
  <si>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</si>
  <si>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</si>
  <si>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</si>
  <si>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</si>
  <si>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</si>
  <si>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</si>
  <si>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</si>
  <si>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</si>
  <si>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</si>
  <si>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</si>
  <si>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</si>
  <si>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</si>
  <si>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</si>
  <si>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</si>
  <si>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</si>
  <si>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</si>
  <si>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</si>
  <si>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</si>
  <si>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</si>
  <si>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</si>
  <si>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</si>
  <si>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</si>
  <si>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</si>
  <si>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</si>
  <si>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</si>
  <si>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</si>
  <si>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</si>
  <si>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</si>
  <si>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</si>
  <si>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</si>
  <si>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</si>
  <si>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</si>
  <si>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</si>
  <si>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</si>
  <si>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</si>
  <si>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</si>
  <si>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</si>
  <si>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</si>
  <si>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</si>
  <si>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</si>
  <si>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</si>
  <si>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</si>
  <si>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</si>
  <si>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</si>
  <si>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</si>
  <si>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</si>
  <si>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</si>
  <si>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</si>
  <si>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</si>
  <si>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</si>
  <si>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</si>
  <si>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</si>
  <si>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</si>
  <si>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</si>
  <si>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</si>
  <si>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</si>
  <si>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</si>
  <si>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</si>
  <si>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</si>
  <si>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</si>
  <si>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</si>
  <si>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</si>
  <si>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</si>
  <si>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</si>
  <si>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</si>
  <si>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</si>
  <si>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</si>
  <si>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</si>
  <si>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</si>
  <si>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</si>
  <si>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</si>
  <si>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</si>
  <si>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</si>
  <si>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</si>
  <si>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</si>
  <si>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</si>
  <si>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</si>
  <si>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</si>
  <si>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</si>
  <si>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</si>
  <si>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</si>
  <si>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</si>
  <si>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</si>
  <si>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</si>
  <si>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</si>
  <si>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</si>
  <si>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</si>
  <si>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</si>
  <si>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</si>
  <si>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</si>
  <si>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</si>
  <si>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</si>
  <si>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</si>
  <si>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</si>
  <si>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</si>
  <si>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</si>
  <si>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</si>
  <si>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</si>
  <si>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</si>
  <si>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</si>
  <si>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</si>
  <si>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</si>
  <si>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</si>
  <si>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</si>
  <si>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</si>
  <si>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</si>
  <si>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</si>
  <si>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</si>
  <si>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</si>
  <si>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</si>
  <si>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</si>
  <si>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</si>
  <si>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</si>
  <si>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</si>
  <si>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</si>
  <si>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</si>
  <si>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</si>
  <si>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</si>
  <si>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</si>
  <si>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</si>
  <si>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</si>
  <si>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</si>
  <si>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</si>
  <si>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</si>
  <si>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</si>
  <si>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</si>
  <si>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</si>
  <si>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</si>
  <si>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</si>
  <si>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</si>
  <si>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</si>
  <si>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</si>
  <si>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</si>
  <si>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</si>
  <si>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</si>
  <si>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</si>
  <si>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</si>
  <si>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</si>
  <si>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</si>
  <si>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</si>
  <si>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</si>
  <si>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</si>
  <si>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</si>
  <si>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</si>
  <si>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</si>
  <si>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</si>
  <si>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</si>
  <si>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</si>
  <si>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</si>
  <si>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</si>
  <si>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</si>
  <si>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</si>
  <si>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</si>
  <si>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</si>
  <si>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</si>
  <si>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</si>
  <si>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</si>
  <si>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</si>
  <si>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</si>
  <si>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</si>
  <si>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</si>
  <si>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</si>
  <si>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</si>
  <si>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</si>
  <si>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</si>
  <si>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</si>
  <si>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</si>
  <si>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</si>
  <si>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</si>
  <si>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</si>
  <si>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</si>
  <si>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</si>
  <si>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</si>
  <si>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</si>
  <si>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</si>
  <si>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</si>
  <si>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</si>
  <si>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</si>
  <si>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</si>
  <si>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</si>
  <si>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</si>
  <si>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</si>
  <si>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</si>
  <si>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</si>
  <si>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</si>
  <si>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</si>
  <si>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</si>
  <si>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</si>
  <si>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</si>
  <si>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</si>
  <si>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</si>
  <si>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</si>
  <si>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</si>
  <si>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</si>
  <si>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</si>
  <si>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</si>
  <si>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</si>
  <si>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</si>
  <si>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</si>
  <si>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</si>
  <si>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</si>
  <si>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</si>
  <si>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</si>
  <si>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</si>
  <si>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</si>
  <si>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</si>
  <si>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</si>
  <si>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</si>
  <si>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</si>
  <si>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</si>
  <si>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</si>
  <si>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</si>
  <si>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</si>
  <si>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</si>
  <si>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</si>
  <si>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</si>
  <si>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</si>
  <si>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</si>
  <si>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</si>
  <si>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</si>
  <si>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</si>
  <si>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</si>
  <si>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</si>
  <si>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</si>
  <si>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</si>
  <si>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</si>
  <si>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</si>
  <si>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</si>
  <si>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</si>
  <si>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</si>
  <si>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</si>
  <si>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</si>
  <si>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</si>
  <si>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</si>
  <si>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</si>
  <si>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</si>
  <si>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</si>
  <si>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</si>
  <si>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</si>
  <si>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</si>
  <si>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</si>
  <si>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</si>
  <si>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</si>
  <si>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</si>
  <si>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</si>
  <si>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</si>
  <si>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</si>
  <si>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</si>
  <si>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</si>
  <si>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</si>
  <si>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</si>
  <si>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</si>
  <si>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</si>
  <si>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</si>
  <si>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</si>
  <si>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</si>
  <si>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</si>
  <si>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</si>
  <si>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</si>
  <si>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</si>
  <si>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</si>
  <si>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</si>
  <si>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</si>
  <si>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</si>
  <si>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</si>
  <si>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</si>
  <si>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</si>
  <si>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</si>
  <si>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</si>
  <si>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</si>
  <si>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</si>
  <si>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</si>
  <si>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</si>
  <si>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</si>
  <si>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</si>
  <si>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</si>
  <si>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</si>
  <si>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</si>
  <si>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</si>
  <si>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</si>
  <si>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</si>
  <si>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</si>
  <si>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</si>
  <si>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</si>
  <si>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</si>
  <si>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</si>
  <si>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</si>
  <si>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</si>
  <si>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</si>
  <si>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</si>
  <si>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</si>
  <si>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</si>
  <si>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</si>
  <si>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</si>
  <si>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</si>
  <si>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</si>
  <si>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</si>
  <si>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</si>
  <si>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</si>
  <si>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</si>
  <si>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</si>
  <si>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</si>
  <si>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</si>
  <si>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</si>
  <si>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</si>
  <si>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</si>
  <si>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</si>
  <si>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</si>
  <si>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</si>
  <si>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</si>
  <si>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</si>
  <si>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</si>
  <si>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</si>
  <si>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</si>
  <si>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</si>
  <si>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</si>
  <si>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</si>
  <si>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</si>
  <si>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</si>
  <si>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</si>
  <si>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</si>
  <si>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</si>
  <si>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</si>
  <si>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</si>
  <si>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</si>
  <si>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</si>
  <si>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</si>
  <si>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</si>
  <si>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</si>
  <si>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</si>
  <si>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</si>
  <si>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</si>
  <si>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</si>
  <si>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</si>
  <si>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</si>
  <si>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</si>
  <si>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</si>
  <si>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</si>
  <si>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</si>
  <si>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</si>
  <si>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</si>
  <si>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</si>
  <si>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</si>
  <si>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</si>
  <si>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</si>
  <si>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</si>
  <si>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</si>
  <si>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</si>
  <si>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</si>
  <si>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</si>
  <si>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</si>
  <si>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</si>
  <si>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</si>
  <si>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</si>
  <si>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</si>
  <si>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</si>
  <si>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</si>
  <si>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</si>
  <si>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</si>
  <si>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</si>
  <si>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</si>
  <si>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</si>
  <si>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</si>
  <si>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</si>
  <si>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</si>
  <si>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</si>
  <si>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</si>
  <si>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</si>
  <si>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</si>
  <si>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</si>
  <si>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</si>
  <si>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</si>
  <si>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</si>
  <si>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</si>
  <si>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</si>
  <si>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</si>
  <si>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</si>
  <si>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</si>
  <si>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</si>
  <si>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</si>
  <si>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</si>
  <si>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</si>
  <si>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</si>
  <si>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</si>
  <si>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</si>
  <si>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</si>
  <si>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</si>
  <si>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</si>
  <si>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</si>
  <si>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</si>
  <si>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</si>
  <si>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</si>
  <si>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</si>
  <si>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</si>
  <si>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</si>
  <si>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</si>
  <si>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</si>
  <si>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</si>
  <si>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</si>
  <si>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</si>
  <si>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</si>
  <si>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</si>
  <si>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</si>
  <si>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</si>
  <si>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</si>
  <si>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</si>
  <si>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</si>
  <si>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</si>
  <si>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</si>
  <si>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</si>
  <si>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</si>
  <si>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</si>
  <si>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</si>
  <si>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</si>
  <si>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</si>
  <si>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</si>
  <si>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</si>
  <si>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</si>
  <si>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</si>
  <si>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</si>
  <si>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</si>
  <si>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</si>
  <si>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</si>
  <si>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</si>
  <si>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</si>
  <si>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</si>
  <si>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</si>
  <si>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</si>
  <si>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</si>
  <si>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</si>
  <si>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</si>
  <si>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</si>
  <si>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</si>
  <si>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</si>
  <si>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</si>
  <si>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</si>
  <si>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</si>
  <si>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</si>
  <si>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</si>
  <si>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</si>
  <si>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</si>
  <si>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</si>
  <si>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</si>
  <si>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</si>
  <si>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</si>
  <si>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</si>
  <si>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</si>
  <si>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</si>
  <si>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</si>
  <si>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</si>
  <si>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</si>
  <si>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</si>
  <si>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</si>
  <si>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</si>
  <si>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</si>
  <si>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</si>
  <si>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</si>
  <si>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</si>
  <si>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</si>
  <si>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</si>
  <si>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</si>
  <si>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</si>
  <si>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</si>
  <si>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</si>
  <si>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</si>
  <si>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</si>
  <si>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</si>
  <si>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</si>
  <si>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</si>
  <si>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</si>
  <si>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</si>
  <si>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</si>
  <si>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</si>
  <si>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</si>
  <si>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</si>
  <si>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</si>
  <si>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</si>
  <si>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</si>
  <si>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</si>
  <si>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</si>
  <si>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</si>
  <si>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</si>
  <si>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</si>
  <si>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</si>
  <si>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</si>
  <si>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</si>
  <si>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</si>
  <si>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</si>
  <si>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</si>
  <si>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</si>
  <si>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</si>
  <si>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</si>
  <si>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</si>
  <si>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</si>
  <si>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</si>
  <si>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</si>
  <si>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</si>
  <si>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</si>
  <si>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</si>
  <si>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</si>
  <si>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</si>
  <si>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</si>
  <si>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</si>
  <si>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</si>
  <si>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</si>
  <si>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</si>
  <si>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</si>
  <si>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</si>
  <si>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</si>
  <si>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</si>
  <si>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</si>
  <si>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</si>
  <si>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</si>
  <si>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</si>
  <si>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</si>
  <si>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</si>
  <si>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</si>
  <si>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</si>
  <si>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</si>
  <si>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</si>
  <si>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</si>
  <si>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</si>
  <si>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</si>
  <si>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</si>
  <si>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</si>
  <si>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</si>
  <si>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</si>
  <si>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</si>
  <si>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</si>
  <si>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</si>
  <si>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</si>
  <si>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</si>
  <si>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</si>
  <si>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</si>
  <si>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</si>
  <si>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</si>
  <si>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</si>
  <si>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</si>
  <si>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</si>
  <si>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</si>
  <si>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</si>
  <si>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</si>
  <si>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</si>
  <si>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</si>
  <si>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</si>
  <si>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</si>
  <si>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</si>
  <si>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</si>
  <si>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</si>
  <si>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</si>
  <si>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</si>
  <si>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</si>
  <si>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</si>
  <si>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</si>
  <si>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</si>
  <si>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</si>
  <si>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</si>
  <si>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</si>
  <si>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</si>
  <si>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</si>
  <si>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</si>
  <si>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</si>
  <si>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</si>
  <si>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</si>
  <si>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</si>
  <si>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</si>
  <si>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</si>
  <si>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</si>
  <si>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</si>
  <si>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</si>
  <si>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</si>
  <si>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</si>
  <si>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</si>
  <si>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</si>
  <si>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</si>
  <si>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</si>
  <si>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</si>
  <si>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</si>
  <si>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</si>
  <si>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</si>
  <si>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</si>
  <si>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</si>
  <si>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</si>
  <si>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</si>
  <si>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</si>
  <si>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</si>
  <si>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</si>
  <si>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</si>
  <si>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</si>
  <si>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</si>
  <si>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</si>
  <si>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</si>
  <si>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</si>
  <si>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</si>
  <si>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</si>
  <si>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</si>
  <si>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</si>
  <si>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</si>
  <si>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</si>
  <si>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</si>
  <si>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</si>
  <si>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</si>
  <si>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</si>
  <si>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</si>
  <si>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</si>
  <si>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</si>
  <si>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</si>
  <si>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</si>
  <si>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</si>
  <si>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</si>
  <si>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</si>
  <si>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</si>
  <si>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</si>
  <si>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</si>
  <si>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</si>
  <si>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</si>
  <si>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</si>
  <si>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</si>
  <si>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</si>
  <si>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</si>
  <si>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</si>
  <si>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</si>
  <si>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</si>
  <si>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</si>
  <si>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</si>
  <si>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</si>
  <si>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</si>
  <si>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</si>
  <si>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</si>
  <si>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</si>
  <si>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</si>
  <si>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</si>
  <si>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</si>
  <si>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</si>
  <si>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</si>
  <si>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</si>
  <si>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</si>
  <si>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</si>
  <si>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</si>
  <si>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</si>
  <si>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</si>
  <si>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</si>
  <si>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</si>
  <si>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</si>
  <si>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</si>
  <si>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</si>
  <si>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</si>
  <si>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</si>
  <si>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</si>
  <si>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</si>
  <si>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</si>
  <si>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</si>
  <si>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</si>
  <si>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</si>
  <si>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</si>
  <si>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</si>
  <si>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</si>
  <si>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</si>
  <si>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</si>
  <si>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</si>
  <si>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</si>
  <si>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</si>
  <si>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</si>
  <si>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</si>
  <si>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</si>
  <si>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</si>
  <si>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</si>
  <si>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</si>
  <si>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</si>
  <si>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</si>
  <si>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</si>
  <si>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</si>
  <si>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</si>
  <si>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</si>
  <si>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</si>
  <si>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</si>
  <si>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</si>
  <si>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</si>
  <si>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</si>
  <si>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</si>
  <si>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</si>
  <si>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</si>
  <si>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</si>
  <si>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</si>
  <si>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</si>
  <si>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</si>
  <si>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</si>
  <si>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</si>
  <si>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</si>
  <si>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</si>
  <si>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</si>
  <si>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</si>
  <si>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</si>
  <si>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</si>
  <si>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</si>
  <si>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</si>
  <si>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</si>
  <si>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</si>
  <si>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</si>
  <si>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</si>
  <si>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</si>
  <si>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</si>
  <si>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</si>
  <si>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</si>
  <si>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</si>
  <si>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</si>
  <si>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</si>
  <si>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</si>
  <si>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</si>
  <si>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</si>
  <si>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</si>
  <si>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</si>
  <si>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</si>
  <si>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</si>
  <si>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</si>
  <si>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</si>
  <si>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</si>
  <si>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</si>
  <si>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</si>
  <si>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</si>
  <si>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</si>
  <si>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</si>
  <si>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</si>
  <si>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</si>
  <si>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</si>
  <si>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</si>
  <si>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</si>
  <si>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</si>
  <si>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</si>
  <si>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</si>
  <si>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</si>
  <si>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</si>
  <si>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</si>
  <si>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</si>
  <si>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</si>
  <si>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</si>
  <si>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</si>
  <si>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</si>
  <si>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</si>
  <si>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</si>
  <si>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</si>
  <si>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</si>
  <si>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</si>
  <si>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</si>
  <si>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</si>
  <si>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</si>
  <si>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</si>
  <si>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</si>
  <si>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</si>
  <si>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</si>
  <si>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</si>
  <si>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</si>
  <si>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</si>
  <si>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</si>
  <si>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</si>
  <si>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</si>
  <si>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</si>
  <si>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</si>
  <si>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</si>
  <si>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</si>
  <si>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</si>
  <si>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</si>
  <si>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</si>
  <si>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</si>
  <si>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</si>
  <si>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</si>
  <si>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</si>
  <si>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</si>
  <si>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</si>
  <si>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</si>
  <si>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</si>
  <si>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</si>
  <si>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</si>
  <si>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</si>
  <si>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</si>
  <si>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</si>
  <si>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</si>
  <si>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</si>
  <si>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</si>
  <si>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</si>
  <si>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</si>
  <si>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</si>
  <si>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</si>
  <si>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</si>
  <si>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</si>
  <si>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</si>
  <si>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</si>
  <si>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</si>
  <si>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</si>
  <si>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</si>
  <si>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</si>
  <si>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</si>
  <si>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</si>
  <si>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</si>
  <si>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</si>
  <si>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</si>
  <si>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</si>
  <si>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</si>
  <si>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</si>
  <si>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</si>
  <si>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</si>
  <si>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</si>
  <si>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</si>
  <si>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</si>
  <si>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</si>
  <si>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</si>
  <si>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</si>
  <si>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</si>
  <si>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</si>
  <si>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</si>
  <si>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</si>
  <si>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</si>
  <si>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</si>
  <si>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</si>
  <si>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</si>
  <si>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</si>
  <si>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</si>
  <si>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</si>
  <si>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</si>
  <si>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</si>
  <si>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</si>
  <si>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</si>
  <si>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</si>
  <si>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</si>
  <si>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</si>
  <si>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</si>
  <si>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</si>
  <si>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</si>
  <si>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</si>
  <si>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</si>
  <si>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</si>
  <si>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</si>
  <si>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</si>
  <si>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</si>
  <si>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</si>
  <si>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</si>
  <si>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</si>
  <si>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</si>
  <si>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</si>
  <si>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</si>
  <si>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</si>
  <si>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</si>
  <si>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</si>
  <si>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</si>
  <si>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</si>
  <si>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</si>
  <si>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</si>
  <si>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</si>
  <si>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</si>
  <si>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</si>
  <si>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</si>
  <si>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</si>
  <si>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</si>
  <si>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</si>
  <si>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</si>
  <si>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</si>
  <si>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</si>
  <si>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</si>
  <si>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</si>
  <si>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</si>
  <si>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</si>
  <si>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</si>
  <si>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</si>
  <si>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</si>
  <si>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</si>
  <si>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</si>
  <si>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</si>
  <si>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</si>
  <si>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</si>
  <si>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</si>
  <si>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</si>
  <si>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</si>
  <si>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</si>
  <si>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</si>
  <si>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</si>
  <si>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</si>
  <si>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</si>
  <si>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</si>
  <si>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</si>
  <si>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</si>
  <si>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</si>
  <si>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</si>
  <si>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</si>
  <si>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</si>
  <si>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</si>
  <si>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</si>
  <si>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</si>
  <si>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</si>
  <si>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</si>
  <si>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</si>
  <si>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</si>
  <si>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</si>
  <si>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</si>
  <si>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</si>
  <si>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</si>
  <si>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</si>
  <si>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</si>
  <si>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</si>
  <si>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</si>
  <si>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</si>
  <si>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</si>
  <si>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</si>
  <si>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</si>
  <si>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</si>
  <si>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</si>
  <si>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</si>
  <si>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</si>
  <si>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</si>
  <si>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</si>
  <si>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</si>
  <si>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</si>
  <si>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</si>
  <si>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</si>
  <si>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</si>
  <si>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</si>
  <si>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</si>
  <si>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</si>
  <si>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</si>
  <si>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</si>
  <si>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</si>
  <si>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</si>
  <si>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</si>
  <si>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</si>
  <si>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</si>
  <si>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</si>
  <si>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</si>
  <si>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</si>
  <si>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</si>
  <si>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</si>
  <si>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</si>
  <si>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</si>
  <si>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</si>
  <si>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</si>
  <si>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</si>
  <si>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</si>
  <si>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</si>
  <si>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</si>
  <si>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</si>
  <si>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</si>
  <si>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</si>
  <si>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</si>
  <si>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</si>
  <si>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</si>
  <si>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</si>
  <si>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</si>
  <si>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</si>
  <si>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</si>
  <si>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</si>
  <si>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</si>
  <si>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</si>
  <si>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</si>
  <si>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</si>
  <si>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</si>
  <si>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</si>
  <si>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</si>
  <si>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</si>
  <si>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</si>
  <si>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</si>
  <si>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</si>
  <si>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</si>
  <si>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</si>
  <si>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</si>
  <si>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</si>
  <si>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</si>
  <si>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</si>
  <si>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</si>
  <si>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</si>
  <si>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</si>
  <si>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</si>
  <si>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</si>
  <si>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</si>
  <si>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</si>
  <si>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</si>
  <si>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</si>
  <si>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</si>
  <si>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</si>
  <si>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</si>
  <si>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</si>
  <si>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</si>
  <si>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</si>
  <si>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</si>
  <si>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</si>
  <si>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</si>
  <si>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</si>
  <si>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</si>
  <si>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</si>
  <si>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</si>
  <si>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</si>
  <si>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</si>
  <si>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</si>
  <si>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</si>
  <si>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</si>
  <si>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</si>
  <si>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</si>
  <si>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</si>
  <si>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</si>
  <si>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</si>
  <si>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</si>
  <si>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</si>
  <si>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</si>
  <si>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</si>
  <si>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</si>
  <si>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</si>
  <si>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</si>
  <si>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</si>
  <si>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</si>
  <si>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</si>
  <si>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</si>
  <si>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</si>
  <si>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</si>
  <si>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</si>
  <si>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</si>
  <si>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</si>
  <si>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</si>
  <si>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</si>
  <si>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</si>
  <si>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</si>
  <si>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</si>
  <si>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</si>
  <si>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</si>
  <si>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</si>
  <si>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</si>
  <si>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</si>
  <si>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</si>
  <si>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</si>
  <si>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</si>
  <si>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</si>
  <si>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</si>
  <si>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</si>
  <si>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</si>
  <si>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</si>
  <si>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</si>
  <si>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</si>
  <si>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</si>
  <si>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</si>
  <si>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</si>
  <si>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</si>
  <si>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</si>
  <si>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</si>
  <si>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</si>
  <si>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</si>
  <si>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</si>
  <si>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</si>
  <si>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</si>
  <si>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</si>
  <si>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</si>
  <si>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</si>
  <si>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</si>
  <si>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</si>
  <si>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</si>
  <si>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</si>
  <si>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</si>
  <si>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</si>
  <si>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</si>
  <si>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</si>
  <si>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</si>
  <si>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</si>
  <si>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</si>
  <si>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</si>
  <si>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</si>
  <si>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</si>
  <si>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</si>
  <si>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</si>
  <si>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</si>
  <si>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</si>
  <si>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</si>
  <si>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</si>
  <si>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</si>
  <si>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</si>
  <si>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</si>
  <si>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</si>
  <si>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</si>
  <si>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</si>
  <si>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</si>
  <si>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</si>
  <si>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</si>
  <si>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</si>
  <si>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</si>
  <si>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</si>
  <si>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</si>
  <si>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</si>
  <si>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</si>
  <si>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</si>
  <si>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</si>
  <si>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</si>
  <si>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</si>
  <si>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</si>
  <si>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</si>
  <si>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</si>
  <si>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</si>
  <si>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</si>
  <si>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</si>
  <si>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</si>
  <si>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</si>
  <si>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</si>
  <si>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</si>
  <si>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</si>
  <si>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</si>
  <si>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</si>
  <si>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</si>
  <si>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</si>
  <si>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</si>
  <si>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</si>
  <si>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</si>
  <si>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</si>
  <si>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</si>
  <si>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</si>
  <si>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</si>
  <si>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</si>
  <si>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</si>
  <si>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</si>
  <si>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</si>
  <si>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</si>
  <si>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</si>
  <si>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</si>
  <si>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</si>
  <si>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</si>
  <si>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</si>
  <si>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</si>
  <si>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</si>
  <si>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</si>
  <si>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</si>
  <si>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</si>
  <si>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</si>
  <si>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</si>
  <si>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</si>
  <si>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</si>
  <si>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</si>
  <si>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</si>
  <si>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</si>
  <si>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</si>
  <si>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</si>
  <si>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</si>
  <si>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</si>
  <si>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</si>
  <si>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</si>
  <si>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</si>
  <si>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</si>
  <si>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</si>
  <si>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</si>
  <si>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</si>
  <si>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</si>
  <si>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</si>
  <si>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</si>
  <si>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</si>
  <si>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</si>
  <si>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</si>
  <si>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</si>
  <si>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</si>
  <si>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</si>
  <si>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</si>
  <si>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</si>
  <si>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</si>
  <si>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</si>
  <si>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</si>
  <si>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</si>
  <si>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</si>
  <si>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</si>
  <si>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</si>
  <si>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</si>
  <si>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</si>
  <si>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</si>
  <si>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</si>
  <si>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</si>
  <si>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</si>
  <si>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</si>
  <si>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</si>
  <si>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</si>
  <si>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</si>
  <si>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</si>
  <si>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</si>
  <si>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</si>
  <si>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</si>
  <si>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</si>
  <si>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</si>
  <si>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</si>
  <si>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</si>
  <si>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</si>
  <si>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</si>
  <si>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</si>
  <si>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</si>
  <si>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</si>
  <si>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</si>
  <si>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</si>
  <si>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</si>
  <si>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</si>
  <si>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</si>
  <si>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</si>
  <si>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</si>
  <si>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</si>
  <si>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</si>
  <si>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</si>
  <si>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</si>
  <si>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</si>
  <si>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</si>
  <si>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</si>
  <si>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</si>
  <si>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</si>
  <si>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</si>
  <si>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</si>
  <si>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</si>
  <si>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</si>
  <si>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</si>
  <si>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</si>
  <si>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</si>
  <si>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</si>
  <si>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</si>
  <si>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</si>
  <si>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</si>
  <si>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</si>
  <si>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</si>
  <si>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</si>
  <si>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</si>
  <si>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</si>
  <si>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</si>
  <si>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</si>
  <si>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</si>
  <si>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</si>
  <si>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</si>
  <si>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</si>
  <si>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</si>
  <si>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</si>
  <si>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</si>
  <si>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</si>
  <si>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</si>
  <si>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</si>
  <si>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</si>
  <si>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</si>
  <si>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</si>
  <si>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</si>
  <si>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</si>
  <si>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</si>
  <si>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</si>
  <si>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</si>
  <si>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</si>
  <si>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</si>
  <si>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</si>
  <si>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</si>
  <si>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</si>
  <si>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</si>
  <si>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</si>
  <si>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</si>
  <si>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</si>
  <si>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</si>
  <si>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</si>
  <si>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</si>
  <si>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</si>
  <si>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</si>
  <si>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</si>
  <si>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</si>
  <si>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</si>
  <si>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</si>
  <si>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</si>
  <si>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</si>
  <si>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</si>
  <si>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</si>
  <si>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</si>
  <si>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</si>
  <si>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</si>
  <si>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</si>
  <si>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</si>
  <si>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</si>
  <si>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</si>
  <si>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</si>
  <si>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</si>
  <si>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</si>
  <si>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</si>
  <si>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</si>
  <si>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</si>
  <si>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</si>
  <si>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</si>
  <si>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</si>
  <si>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</si>
  <si>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</si>
  <si>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</si>
  <si>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</si>
  <si>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</si>
  <si>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</si>
  <si>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</si>
  <si>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</si>
  <si>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</si>
  <si>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</si>
  <si>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</si>
  <si>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</si>
  <si>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</si>
  <si>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</si>
  <si>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</si>
  <si>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</si>
  <si>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</si>
  <si>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</si>
  <si>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</si>
  <si>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</si>
  <si>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</si>
  <si>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</si>
  <si>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</si>
  <si>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</si>
  <si>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</si>
  <si>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</si>
  <si>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</si>
  <si>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</si>
  <si>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</si>
  <si>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</si>
  <si>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</si>
  <si>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</si>
  <si>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</si>
  <si>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</si>
  <si>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</si>
  <si>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</si>
  <si>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</si>
  <si>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</si>
  <si>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</si>
  <si>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</si>
  <si>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</si>
  <si>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</si>
  <si>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</si>
  <si>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</si>
  <si>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</si>
  <si>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</si>
  <si>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</si>
  <si>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</si>
  <si>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</si>
  <si>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</si>
  <si>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</si>
  <si>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</si>
  <si>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</si>
  <si>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</si>
  <si>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</si>
  <si>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</si>
  <si>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</si>
  <si>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</si>
  <si>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</si>
  <si>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</si>
  <si>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</si>
  <si>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</si>
  <si>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</si>
  <si>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</si>
  <si>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</si>
  <si>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</si>
  <si>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</si>
  <si>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</si>
  <si>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</si>
  <si>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</si>
  <si>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</si>
  <si>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</si>
  <si>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</si>
  <si>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</si>
  <si>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</si>
  <si>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</si>
  <si>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</si>
  <si>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</si>
  <si>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</si>
  <si>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</si>
  <si>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</si>
  <si>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</si>
  <si>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</si>
  <si>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</si>
  <si>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</si>
  <si>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</si>
  <si>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</si>
  <si>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</si>
  <si>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</si>
  <si>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</si>
  <si>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</si>
  <si>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</si>
  <si>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</si>
  <si>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</si>
  <si>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</si>
  <si>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</si>
  <si>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</si>
  <si>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</si>
  <si>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</si>
  <si>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</si>
  <si>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</si>
  <si>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</si>
  <si>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</si>
  <si>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</si>
  <si>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</si>
  <si>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</si>
  <si>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</si>
  <si>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</si>
  <si>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</si>
  <si>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</si>
  <si>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</si>
  <si>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</si>
  <si>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</si>
  <si>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</si>
  <si>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</si>
  <si>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</si>
  <si>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</si>
  <si>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</si>
  <si>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</si>
  <si>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</si>
  <si>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</si>
  <si>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</si>
  <si>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</si>
  <si>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</si>
  <si>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</si>
  <si>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</si>
  <si>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</si>
  <si>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</si>
  <si>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</si>
  <si>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</si>
  <si>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</si>
  <si>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</si>
  <si>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</si>
  <si>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</si>
  <si>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</si>
  <si>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</si>
  <si>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</si>
  <si>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</si>
  <si>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</si>
  <si>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</si>
  <si>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</si>
  <si>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</si>
  <si>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</si>
  <si>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</si>
  <si>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</si>
  <si>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</si>
  <si>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</si>
  <si>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</si>
  <si>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</si>
  <si>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</si>
  <si>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</si>
  <si>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</si>
  <si>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</si>
  <si>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</si>
  <si>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</si>
  <si>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</si>
  <si>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</si>
  <si>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</si>
  <si>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</si>
  <si>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</si>
  <si>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</si>
  <si>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</si>
  <si>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</si>
  <si>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</si>
  <si>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</si>
  <si>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</si>
  <si>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</si>
  <si>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</si>
  <si>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</si>
  <si>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</si>
  <si>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</si>
  <si>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</si>
  <si>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</si>
  <si>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</si>
  <si>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</si>
  <si>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</si>
  <si>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</si>
  <si>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</si>
  <si>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</si>
  <si>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</si>
  <si>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</si>
  <si>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</si>
  <si>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</si>
  <si>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</si>
  <si>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</si>
  <si>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</si>
  <si>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</si>
  <si>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</si>
  <si>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</si>
  <si>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</si>
  <si>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</si>
  <si>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</si>
  <si>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</si>
  <si>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</si>
  <si>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</si>
  <si>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</si>
  <si>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</si>
  <si>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</si>
  <si>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</si>
  <si>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</si>
  <si>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</si>
  <si>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</si>
  <si>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</si>
  <si>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</si>
  <si>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</si>
  <si>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</si>
  <si>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</si>
  <si>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</si>
  <si>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</si>
  <si>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</si>
  <si>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</si>
  <si>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</si>
  <si>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</si>
  <si>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</si>
  <si>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</si>
  <si>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</si>
  <si>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</si>
  <si>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</si>
  <si>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</si>
  <si>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</si>
  <si>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</si>
  <si>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</si>
  <si>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</si>
  <si>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</si>
  <si>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</si>
  <si>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</si>
  <si>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</si>
  <si>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</si>
  <si>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</si>
  <si>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</si>
  <si>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</si>
  <si>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</si>
  <si>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</si>
  <si>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</si>
  <si>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</si>
  <si>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</si>
  <si>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</si>
  <si>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</si>
  <si>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</si>
  <si>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</si>
  <si>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</si>
  <si>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</si>
  <si>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</si>
  <si>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</si>
  <si>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</si>
  <si>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</si>
  <si>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</si>
  <si>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</si>
  <si>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</si>
  <si>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</si>
  <si>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</si>
  <si>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</si>
  <si>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</si>
  <si>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</si>
  <si>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</si>
  <si>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</si>
  <si>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</si>
  <si>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</si>
  <si>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</si>
  <si>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</si>
  <si>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</si>
  <si>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</si>
  <si>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</si>
  <si>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</si>
  <si>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</si>
  <si>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</si>
  <si>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</si>
  <si>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</si>
  <si>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</si>
  <si>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</si>
  <si>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</si>
  <si>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</si>
  <si>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</si>
  <si>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</si>
  <si>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</si>
  <si>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</si>
  <si>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</si>
  <si>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</si>
  <si>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</si>
  <si>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</si>
  <si>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</si>
  <si>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</si>
  <si>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</si>
  <si>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</si>
  <si>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</si>
  <si>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</si>
  <si>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</si>
  <si>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</si>
  <si>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</si>
  <si>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</si>
  <si>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</si>
  <si>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</si>
  <si>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</si>
  <si>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</si>
  <si>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</si>
  <si>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</si>
  <si>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</si>
  <si>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</si>
  <si>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</si>
  <si>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</si>
  <si>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</si>
  <si>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</si>
  <si>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</si>
  <si>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</si>
  <si>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</si>
  <si>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</si>
  <si>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</si>
  <si>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</si>
  <si>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</si>
  <si>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</si>
  <si>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</si>
  <si>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</si>
  <si>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</si>
  <si>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</si>
  <si>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</si>
  <si>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</si>
  <si>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</si>
  <si>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</si>
  <si>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</si>
  <si>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</si>
  <si>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</si>
  <si>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</si>
  <si>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</si>
  <si>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</si>
  <si>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</si>
  <si>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</si>
  <si>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</si>
  <si>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</si>
  <si>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</si>
  <si>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</si>
  <si>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</si>
  <si>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</si>
  <si>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</si>
  <si>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</si>
  <si>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</si>
  <si>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</si>
  <si>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</si>
  <si>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</si>
  <si>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</si>
  <si>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</si>
  <si>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</si>
  <si>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</si>
  <si>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</si>
  <si>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</si>
  <si>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</si>
  <si>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</si>
  <si>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</si>
  <si>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</si>
  <si>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</si>
  <si>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</si>
  <si>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</si>
  <si>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</si>
  <si>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</si>
  <si>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</si>
  <si>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</si>
  <si>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</si>
  <si>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</si>
  <si>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</si>
  <si>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</si>
  <si>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</si>
  <si>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</si>
  <si>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</si>
  <si>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</si>
  <si>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</si>
  <si>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</si>
  <si>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</si>
  <si>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</si>
  <si>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</si>
  <si>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</si>
  <si>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</si>
  <si>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</si>
  <si>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</si>
  <si>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</si>
  <si>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</si>
  <si>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</si>
  <si>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</si>
  <si>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</si>
  <si>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</si>
  <si>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</si>
  <si>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</si>
  <si>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</si>
  <si>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</si>
  <si>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</si>
  <si>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</si>
  <si>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</si>
  <si>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</si>
  <si>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</si>
  <si>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</si>
  <si>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</si>
  <si>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</si>
  <si>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</si>
  <si>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</si>
  <si>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</si>
  <si>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</si>
  <si>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</si>
  <si>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</si>
  <si>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</si>
  <si>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</si>
  <si>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</si>
  <si>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</si>
  <si>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</si>
  <si>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</si>
  <si>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</si>
  <si>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</si>
  <si>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</si>
  <si>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</si>
  <si>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</si>
  <si>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</si>
  <si>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</si>
  <si>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</si>
  <si>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</si>
  <si>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</si>
  <si>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</si>
  <si>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</si>
  <si>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</si>
  <si>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</si>
  <si>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</si>
  <si>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</si>
  <si>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</si>
  <si>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</si>
  <si>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</si>
  <si>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</si>
  <si>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</si>
  <si>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</si>
  <si>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</si>
  <si>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</si>
  <si>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</si>
  <si>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</si>
  <si>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</si>
  <si>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</si>
  <si>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</si>
  <si>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</si>
  <si>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</si>
  <si>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</si>
  <si>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</si>
  <si>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</si>
  <si>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</si>
  <si>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</si>
  <si>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</si>
  <si>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</si>
  <si>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</si>
  <si>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</si>
  <si>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</si>
  <si>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</si>
  <si>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</si>
  <si>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</si>
  <si>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</si>
  <si>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</si>
  <si>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</si>
  <si>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</si>
  <si>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</si>
  <si>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</si>
  <si>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</si>
  <si>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</si>
  <si>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</si>
  <si>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</si>
  <si>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</si>
  <si>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</si>
  <si>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</si>
  <si>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</si>
  <si>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</si>
  <si>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</si>
  <si>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</si>
  <si>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</si>
  <si>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</si>
  <si>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</si>
  <si>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</si>
  <si>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</si>
  <si>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</si>
  <si>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</si>
  <si>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</si>
  <si>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</si>
  <si>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</si>
  <si>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</si>
  <si>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</si>
  <si>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</si>
  <si>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</si>
  <si>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</si>
  <si>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</si>
  <si>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</si>
  <si>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</si>
  <si>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</si>
  <si>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</si>
  <si>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</si>
  <si>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</si>
  <si>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</si>
  <si>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</si>
  <si>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</si>
  <si>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</si>
  <si>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</si>
  <si>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</si>
  <si>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</si>
  <si>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</si>
  <si>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</si>
  <si>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</si>
  <si>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</si>
  <si>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</si>
  <si>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</si>
  <si>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</si>
  <si>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</si>
  <si>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</si>
  <si>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</si>
  <si>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</si>
  <si>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</si>
  <si>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</si>
  <si>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</si>
  <si>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</si>
  <si>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</si>
  <si>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</si>
  <si>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</si>
  <si>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</si>
  <si>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</si>
  <si>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</si>
  <si>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</si>
  <si>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</si>
  <si>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</si>
  <si>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</si>
  <si>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</si>
  <si>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</si>
  <si>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</si>
  <si>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</si>
  <si>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</si>
  <si>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</si>
  <si>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</si>
  <si>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</si>
  <si>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</si>
  <si>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</si>
  <si>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</si>
  <si>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</si>
  <si>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</si>
  <si>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</si>
  <si>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</si>
  <si>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</si>
  <si>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</si>
  <si>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</si>
  <si>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</si>
  <si>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</si>
  <si>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</si>
  <si>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</si>
  <si>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</si>
  <si>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</si>
  <si>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</si>
  <si>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</si>
  <si>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</si>
  <si>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</si>
  <si>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</si>
  <si>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</si>
  <si>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</si>
  <si>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</si>
  <si>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</si>
  <si>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</si>
  <si>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</si>
  <si>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</si>
  <si>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</si>
  <si>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</si>
  <si>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</si>
  <si>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</si>
  <si>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</si>
  <si>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</si>
  <si>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</si>
  <si>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</si>
  <si>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</si>
  <si>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</si>
  <si>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</si>
  <si>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</si>
  <si>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</si>
  <si>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</si>
  <si>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</si>
  <si>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</si>
  <si>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</si>
  <si>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</si>
  <si>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</si>
  <si>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</si>
  <si>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</si>
  <si>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</si>
  <si>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</si>
  <si>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</si>
  <si>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</si>
  <si>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</si>
  <si>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</si>
  <si>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</si>
  <si>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</si>
  <si>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</si>
  <si>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</si>
  <si>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</si>
  <si>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</si>
  <si>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</si>
  <si>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</si>
  <si>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</si>
  <si>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</si>
  <si>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</si>
  <si>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</si>
  <si>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</si>
  <si>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</si>
  <si>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</si>
  <si>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</si>
  <si>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</si>
  <si>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</si>
  <si>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</si>
  <si>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</si>
  <si>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</si>
  <si>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</si>
  <si>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</si>
  <si>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</si>
  <si>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</si>
  <si>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</si>
  <si>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</si>
  <si>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</si>
  <si>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</si>
  <si>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</si>
  <si>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</si>
  <si>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</si>
  <si>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</si>
  <si>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</si>
  <si>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</si>
  <si>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</si>
  <si>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</si>
  <si>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</si>
  <si>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</si>
  <si>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</si>
  <si>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</si>
  <si>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</si>
  <si>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</si>
  <si>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</si>
  <si>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</si>
  <si>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</si>
  <si>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</si>
  <si>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</si>
  <si>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</si>
  <si>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</si>
  <si>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</si>
  <si>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</si>
  <si>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</si>
  <si>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</si>
  <si>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</si>
  <si>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</si>
  <si>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</si>
  <si>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</si>
  <si>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</si>
  <si>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</si>
  <si>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</si>
  <si>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</si>
  <si>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</si>
  <si>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</si>
  <si>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</si>
  <si>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</si>
  <si>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</si>
  <si>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</si>
  <si>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</si>
  <si>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</si>
  <si>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</si>
  <si>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</si>
  <si>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</si>
  <si>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</si>
  <si>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</si>
  <si>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</si>
  <si>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</si>
  <si>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</si>
  <si>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</si>
  <si>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</si>
  <si>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</si>
  <si>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</si>
  <si>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</si>
  <si>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</si>
  <si>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</si>
  <si>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</si>
  <si>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</si>
  <si>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</si>
  <si>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</si>
  <si>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</si>
  <si>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</si>
  <si>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</si>
  <si>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</si>
  <si>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</si>
  <si>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</si>
  <si>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</si>
  <si>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</si>
  <si>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</si>
  <si>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</si>
  <si>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</si>
  <si>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</si>
  <si>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</si>
  <si>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</si>
  <si>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</si>
  <si>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</si>
  <si>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</si>
  <si>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</si>
  <si>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</si>
  <si>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</si>
  <si>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</si>
  <si>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</si>
  <si>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</si>
  <si>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</si>
  <si>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</si>
  <si>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</si>
  <si>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</si>
  <si>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</si>
  <si>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</si>
  <si>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</si>
  <si>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</si>
  <si>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</si>
  <si>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</si>
  <si>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</si>
  <si>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</si>
  <si>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</si>
  <si>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</si>
  <si>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</si>
  <si>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</si>
  <si>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</si>
  <si>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</si>
  <si>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</si>
  <si>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</si>
  <si>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</si>
  <si>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</si>
  <si>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</si>
  <si>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</si>
  <si>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</si>
  <si>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</si>
  <si>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</si>
  <si>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</si>
  <si>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</si>
  <si>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</si>
  <si>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</si>
  <si>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</si>
  <si>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</si>
  <si>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</si>
  <si>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</si>
  <si>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</si>
  <si>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</si>
  <si>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</si>
  <si>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</si>
  <si>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</si>
  <si>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</si>
  <si>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</si>
  <si>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</si>
  <si>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</si>
  <si>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</si>
  <si>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</si>
  <si>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</si>
  <si>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</si>
  <si>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</si>
  <si>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</si>
  <si>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</si>
  <si>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</si>
  <si>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</si>
  <si>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</si>
  <si>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</si>
  <si>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</si>
  <si>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</si>
  <si>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</si>
  <si>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</si>
  <si>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</si>
  <si>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</si>
  <si>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</si>
  <si>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</si>
  <si>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</si>
  <si>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</si>
  <si>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</si>
  <si>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</si>
  <si>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</si>
  <si>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</si>
  <si>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</si>
  <si>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</si>
  <si>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</si>
  <si>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</si>
  <si>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</si>
  <si>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</si>
  <si>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</si>
  <si>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</si>
  <si>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</si>
  <si>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</si>
  <si>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</si>
  <si>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</si>
  <si>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</si>
  <si>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</si>
  <si>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</si>
  <si>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</si>
  <si>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</si>
  <si>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</si>
  <si>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</si>
  <si>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</si>
  <si>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</si>
  <si>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</si>
  <si>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</si>
  <si>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</si>
  <si>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</si>
  <si>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</si>
  <si>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</si>
  <si>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</si>
  <si>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</si>
  <si>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</si>
  <si>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</si>
  <si>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</si>
  <si>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</si>
  <si>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</si>
  <si>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</si>
  <si>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</si>
  <si>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</si>
  <si>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</si>
  <si>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</si>
  <si>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</si>
  <si>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</si>
  <si>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</si>
  <si>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</si>
  <si>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</si>
  <si>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</si>
  <si>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</si>
  <si>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</si>
  <si>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</si>
  <si>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</si>
  <si>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</si>
  <si>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</si>
  <si>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</si>
  <si>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</si>
  <si>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</si>
  <si>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</si>
  <si>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</si>
  <si>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</si>
  <si>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</si>
  <si>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</si>
  <si>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</si>
  <si>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</si>
  <si>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</si>
  <si>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</si>
  <si>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</si>
  <si>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</si>
  <si>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</si>
  <si>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</si>
  <si>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</si>
  <si>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</si>
  <si>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</si>
  <si>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</si>
  <si>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</si>
  <si>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</si>
  <si>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</si>
  <si>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</si>
  <si>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</si>
  <si>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</si>
  <si>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</si>
  <si>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</si>
  <si>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</si>
  <si>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</si>
  <si>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</si>
  <si>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</si>
  <si>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</si>
  <si>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</si>
  <si>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</si>
  <si>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</si>
  <si>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</si>
  <si>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</si>
  <si>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</si>
  <si>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</si>
  <si>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</si>
  <si>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</si>
  <si>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</si>
  <si>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</si>
  <si>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</si>
  <si>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</si>
  <si>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</si>
  <si>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</si>
  <si>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</si>
  <si>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</si>
  <si>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</si>
  <si>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</si>
  <si>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</si>
  <si>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</si>
  <si>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</si>
  <si>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</si>
  <si>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</si>
  <si>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</si>
  <si>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</si>
  <si>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</si>
  <si>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</si>
  <si>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</si>
  <si>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</si>
  <si>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</si>
  <si>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</si>
  <si>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</si>
  <si>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</si>
  <si>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</si>
  <si>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</si>
  <si>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</si>
  <si>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</si>
  <si>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</si>
  <si>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</si>
  <si>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</si>
  <si>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</si>
  <si>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</si>
  <si>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</si>
  <si>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</si>
  <si>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</si>
  <si>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</si>
  <si>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</si>
  <si>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</si>
  <si>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</si>
  <si>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</si>
  <si>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</si>
  <si>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</si>
  <si>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</si>
  <si>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</si>
  <si>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</si>
  <si>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</si>
  <si>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</si>
  <si>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</si>
  <si>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</si>
  <si>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</si>
  <si>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</si>
  <si>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</si>
  <si>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</si>
  <si>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</si>
  <si>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</si>
  <si>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</si>
  <si>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</si>
  <si>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</si>
  <si>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</si>
  <si>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</si>
  <si>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</si>
  <si>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</si>
  <si>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</si>
  <si>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</si>
  <si>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</si>
  <si>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</si>
  <si>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</si>
  <si>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</si>
  <si>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</si>
  <si>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</si>
  <si>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</si>
  <si>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</si>
  <si>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</si>
  <si>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</si>
  <si>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</si>
  <si>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</si>
  <si>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</si>
  <si>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</si>
  <si>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</si>
  <si>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</si>
  <si>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</si>
  <si>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</si>
  <si>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</si>
  <si>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</si>
  <si>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</si>
  <si>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</si>
  <si>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</si>
  <si>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</si>
  <si>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</si>
  <si>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</si>
  <si>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</si>
  <si>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</si>
  <si>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</si>
  <si>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</si>
  <si>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</si>
  <si>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</si>
  <si>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</si>
  <si>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</si>
  <si>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</si>
  <si>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</si>
  <si>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</si>
  <si>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</si>
  <si>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</si>
  <si>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</si>
  <si>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</si>
  <si>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</si>
  <si>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</si>
  <si>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</si>
  <si>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</si>
  <si>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</si>
  <si>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</si>
  <si>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</si>
  <si>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</si>
  <si>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</si>
  <si>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</si>
  <si>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</si>
  <si>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</si>
  <si>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</si>
  <si>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</si>
  <si>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</si>
  <si>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</si>
  <si>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</si>
  <si>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</si>
  <si>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</si>
  <si>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</si>
  <si>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</si>
  <si>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</si>
  <si>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</si>
  <si>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</si>
  <si>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</si>
  <si>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</si>
  <si>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</si>
  <si>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</si>
  <si>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</si>
  <si>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</si>
  <si>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</si>
  <si>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</si>
  <si>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</si>
  <si>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</si>
  <si>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</si>
  <si>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</si>
  <si>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</si>
  <si>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</si>
  <si>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</si>
  <si>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</si>
  <si>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</si>
  <si>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</si>
  <si>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</si>
  <si>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</si>
  <si>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</si>
  <si>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</si>
  <si>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</si>
  <si>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</si>
  <si>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</si>
  <si>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</si>
  <si>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</si>
  <si>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</si>
  <si>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</si>
  <si>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</si>
  <si>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</si>
  <si>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</si>
  <si>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</si>
  <si>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</si>
  <si>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</si>
  <si>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</si>
  <si>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</si>
  <si>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</si>
  <si>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</si>
  <si>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</si>
  <si>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</si>
  <si>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</si>
  <si>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</si>
  <si>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</si>
  <si>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</si>
  <si>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</si>
  <si>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</si>
  <si>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</si>
  <si>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</si>
  <si>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</si>
  <si>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</si>
  <si>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</si>
  <si>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</si>
  <si>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</si>
  <si>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</si>
  <si>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</si>
  <si>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</si>
  <si>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</si>
  <si>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</si>
  <si>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</si>
  <si>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</si>
  <si>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</si>
  <si>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</si>
  <si>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</si>
  <si>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</si>
  <si>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</si>
  <si>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</si>
  <si>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</si>
  <si>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</si>
  <si>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</si>
  <si>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</si>
  <si>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</si>
  <si>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</si>
  <si>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</si>
  <si>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</si>
  <si>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</si>
  <si>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</si>
  <si>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</si>
  <si>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</si>
  <si>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</si>
  <si>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</si>
  <si>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</si>
  <si>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</si>
  <si>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</si>
  <si>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</si>
  <si>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</si>
  <si>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</si>
  <si>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</si>
  <si>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</si>
  <si>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</si>
  <si>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</si>
  <si>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</si>
  <si>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</si>
  <si>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</si>
  <si>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</si>
  <si>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</si>
  <si>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</si>
  <si>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</si>
  <si>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</si>
  <si>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</si>
  <si>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</si>
  <si>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</si>
  <si>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</si>
  <si>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</si>
  <si>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</si>
  <si>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</si>
  <si>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</si>
  <si>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</si>
  <si>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</si>
  <si>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</si>
  <si>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</si>
  <si>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</si>
  <si>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</si>
  <si>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</si>
  <si>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</si>
  <si>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</si>
  <si>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</si>
  <si>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</si>
  <si>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</si>
  <si>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</si>
  <si>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</si>
  <si>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</si>
  <si>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</si>
  <si>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</si>
  <si>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</si>
  <si>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</si>
  <si>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</si>
  <si>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</si>
  <si>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</si>
  <si>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</si>
  <si>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</si>
  <si>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</si>
  <si>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</si>
  <si>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</si>
  <si>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</si>
  <si>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</si>
  <si>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</si>
  <si>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</si>
  <si>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</si>
  <si>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</si>
  <si>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</si>
  <si>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</si>
  <si>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</si>
  <si>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</si>
  <si>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</si>
  <si>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</si>
  <si>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</si>
  <si>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</si>
  <si>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</si>
  <si>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</si>
  <si>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</si>
  <si>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</si>
  <si>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</si>
  <si>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</si>
  <si>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</si>
  <si>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</si>
  <si>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</si>
  <si>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</si>
  <si>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</si>
  <si>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</si>
  <si>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</si>
  <si>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</si>
  <si>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</si>
  <si>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</si>
  <si>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</si>
  <si>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</si>
  <si>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</si>
  <si>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</si>
  <si>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</si>
  <si>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</si>
  <si>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</si>
  <si>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</si>
  <si>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</si>
  <si>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</si>
  <si>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</si>
  <si>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</si>
  <si>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</si>
  <si>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</si>
  <si>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</si>
  <si>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</si>
  <si>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</si>
  <si>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</si>
  <si>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</si>
  <si>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</si>
  <si>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</si>
  <si>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</si>
  <si>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</si>
  <si>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</si>
  <si>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</si>
  <si>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</si>
  <si>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</si>
  <si>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</si>
  <si>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</si>
  <si>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</si>
  <si>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</si>
  <si>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</si>
  <si>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</si>
  <si>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</si>
  <si>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</si>
  <si>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</si>
  <si>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</si>
  <si>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</si>
  <si>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</si>
  <si>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</si>
  <si>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</si>
  <si>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</si>
  <si>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</si>
  <si>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</si>
  <si>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</si>
  <si>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</si>
  <si>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</si>
  <si>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</si>
  <si>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</si>
  <si>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</si>
  <si>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</si>
  <si>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</si>
  <si>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</si>
  <si>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</si>
  <si>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</si>
  <si>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</si>
  <si>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</si>
  <si>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</si>
  <si>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</si>
  <si>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</si>
  <si>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</si>
  <si>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</si>
  <si>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</si>
  <si>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</si>
  <si>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</si>
  <si>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</si>
  <si>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</si>
  <si>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</si>
  <si>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</si>
  <si>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</si>
  <si>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</si>
  <si>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</si>
  <si>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</si>
  <si>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</si>
  <si>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</si>
  <si>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</si>
  <si>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</si>
  <si>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</si>
  <si>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</si>
  <si>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</si>
  <si>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</si>
  <si>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</si>
  <si>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</si>
  <si>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</si>
  <si>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</si>
  <si>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</si>
  <si>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</si>
  <si>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</si>
  <si>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</si>
  <si>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</si>
  <si>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</si>
  <si>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</si>
  <si>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</si>
  <si>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</si>
  <si>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</si>
  <si>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</si>
  <si>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</si>
  <si>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</si>
  <si>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</si>
  <si>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</si>
  <si>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</si>
  <si>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</si>
  <si>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</si>
  <si>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</si>
  <si>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</si>
  <si>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</si>
  <si>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</si>
  <si>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</si>
  <si>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</si>
  <si>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</si>
  <si>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</si>
  <si>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</si>
  <si>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</si>
  <si>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</si>
  <si>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</si>
  <si>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</si>
  <si>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</si>
  <si>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</si>
  <si>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</si>
  <si>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</si>
  <si>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</si>
  <si>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</si>
  <si>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</si>
  <si>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</si>
  <si>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</si>
  <si>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</si>
  <si>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</si>
  <si>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</si>
  <si>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</si>
  <si>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</si>
  <si>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</si>
  <si>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</si>
  <si>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</si>
  <si>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</si>
  <si>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</si>
  <si>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</si>
  <si>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</si>
  <si>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</si>
  <si>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</si>
  <si>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</si>
  <si>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</si>
  <si>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</si>
  <si>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</si>
  <si>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</si>
  <si>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</si>
  <si>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</si>
  <si>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</si>
  <si>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</si>
  <si>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</si>
  <si>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</si>
  <si>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</si>
  <si>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</si>
  <si>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</si>
  <si>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</si>
  <si>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</si>
  <si>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</si>
  <si>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</si>
  <si>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</si>
  <si>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</si>
  <si>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</si>
  <si>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</si>
  <si>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</si>
  <si>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</si>
  <si>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</si>
  <si>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</si>
  <si>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</si>
  <si>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</si>
  <si>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</si>
  <si>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</si>
  <si>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</si>
  <si>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</si>
  <si>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</si>
  <si>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</si>
  <si>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</si>
  <si>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</si>
  <si>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</si>
  <si>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</si>
  <si>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</si>
  <si>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</si>
  <si>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</si>
  <si>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</si>
  <si>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</si>
  <si>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</si>
  <si>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</si>
  <si>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</si>
  <si>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</si>
  <si>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</si>
  <si>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</si>
  <si>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</si>
  <si>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</si>
  <si>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</si>
  <si>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</si>
  <si>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</si>
  <si>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</si>
  <si>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</si>
  <si>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</si>
  <si>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</si>
  <si>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</si>
  <si>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</si>
  <si>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</si>
  <si>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</si>
  <si>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</si>
  <si>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</si>
  <si>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</si>
  <si>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</si>
  <si>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</si>
  <si>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</si>
  <si>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</si>
  <si>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</si>
  <si>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</si>
  <si>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</si>
  <si>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</si>
  <si>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</si>
  <si>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</si>
  <si>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</si>
  <si>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</si>
  <si>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</si>
  <si>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</si>
  <si>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</si>
  <si>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</si>
  <si>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</si>
  <si>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</si>
  <si>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</si>
  <si>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</si>
  <si>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</si>
  <si>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</si>
  <si>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</si>
  <si>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</si>
  <si>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</si>
  <si>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</si>
  <si>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</si>
  <si>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</si>
  <si>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</si>
  <si>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</si>
  <si>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</si>
  <si>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</si>
  <si>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</si>
  <si>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</si>
  <si>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</si>
  <si>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</si>
  <si>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</si>
  <si>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</si>
  <si>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</si>
  <si>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</si>
  <si>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</si>
  <si>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</si>
  <si>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</si>
  <si>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</si>
  <si>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</si>
  <si>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</si>
  <si>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</si>
  <si>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</si>
  <si>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</si>
  <si>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</si>
  <si>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</si>
  <si>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</si>
  <si>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</si>
  <si>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</si>
  <si>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</si>
  <si>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</si>
  <si>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</si>
  <si>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</si>
  <si>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</si>
  <si>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</si>
  <si>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</si>
  <si>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</si>
  <si>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</si>
  <si>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</si>
  <si>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</si>
  <si>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</si>
  <si>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</si>
  <si>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</si>
  <si>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</si>
  <si>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</si>
  <si>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</si>
  <si>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</si>
  <si>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</si>
  <si>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</si>
  <si>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</si>
  <si>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</si>
  <si>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</si>
  <si>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</si>
  <si>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</si>
  <si>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</si>
  <si>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</si>
  <si>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</si>
  <si>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</si>
  <si>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</si>
  <si>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</si>
  <si>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</si>
  <si>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</si>
  <si>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</si>
  <si>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</si>
  <si>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</si>
  <si>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</si>
  <si>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</si>
  <si>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</si>
  <si>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</si>
  <si>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</si>
  <si>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</si>
  <si>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</si>
  <si>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</si>
  <si>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</si>
  <si>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</si>
  <si>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</si>
  <si>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</si>
  <si>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</si>
  <si>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</si>
  <si>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</si>
  <si>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</si>
  <si>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</si>
  <si>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</si>
  <si>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</si>
  <si>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</si>
  <si>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</si>
  <si>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</si>
  <si>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</si>
  <si>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</si>
  <si>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</si>
  <si>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</si>
  <si>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</si>
  <si>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</si>
  <si>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</si>
  <si>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</si>
  <si>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</si>
  <si>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</si>
  <si>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</si>
  <si>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</si>
  <si>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</si>
  <si>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</si>
  <si>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</si>
  <si>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</si>
  <si>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</si>
  <si>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</si>
  <si>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</si>
  <si>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</si>
  <si>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</si>
  <si>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</si>
  <si>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</si>
  <si>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</si>
  <si>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</si>
  <si>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</si>
  <si>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</si>
  <si>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</si>
  <si>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</si>
  <si>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</si>
  <si>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</si>
  <si>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</si>
  <si>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</si>
  <si>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</si>
  <si>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</si>
  <si>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</si>
  <si>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</si>
  <si>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</si>
  <si>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</si>
  <si>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</si>
  <si>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</si>
  <si>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</si>
  <si>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</si>
  <si>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</si>
  <si>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</si>
  <si>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</si>
  <si>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</si>
  <si>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</si>
  <si>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</si>
  <si>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</si>
  <si>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</si>
  <si>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</si>
  <si>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</si>
  <si>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</si>
  <si>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</si>
  <si>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</si>
  <si>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</si>
  <si>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</si>
  <si>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</si>
  <si>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</si>
  <si>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</si>
  <si>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</si>
  <si>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</si>
  <si>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</si>
  <si>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</si>
  <si>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</si>
  <si>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</si>
  <si>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</si>
  <si>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</si>
  <si>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</si>
  <si>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</si>
  <si>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</si>
  <si>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</si>
  <si>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</si>
  <si>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</si>
  <si>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</si>
  <si>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</si>
  <si>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</si>
  <si>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</si>
  <si>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</si>
  <si>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</si>
  <si>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</si>
  <si>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</si>
  <si>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</si>
  <si>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</si>
  <si>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</si>
  <si>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</si>
  <si>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</si>
  <si>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</si>
  <si>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</si>
  <si>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</si>
  <si>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</si>
  <si>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</si>
  <si>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</si>
  <si>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</si>
  <si>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</si>
  <si>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</si>
  <si>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</si>
  <si>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</si>
  <si>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</si>
  <si>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</si>
  <si>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</si>
  <si>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</si>
  <si>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</si>
  <si>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</si>
  <si>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</si>
  <si>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</si>
  <si>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</si>
  <si>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</si>
  <si>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</si>
  <si>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</si>
  <si>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</si>
  <si>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</si>
  <si>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</si>
  <si>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</si>
  <si>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</si>
  <si>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</si>
  <si>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</si>
  <si>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</si>
  <si>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</si>
  <si>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</si>
  <si>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</si>
  <si>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</si>
  <si>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</si>
  <si>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</si>
  <si>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</si>
  <si>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</si>
  <si>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</si>
  <si>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</si>
  <si>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</si>
  <si>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</si>
  <si>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</si>
  <si>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</si>
  <si>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</si>
  <si>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</si>
  <si>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</si>
  <si>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</si>
  <si>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</si>
  <si>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</si>
  <si>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</si>
  <si>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</si>
  <si>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</si>
  <si>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</si>
  <si>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</si>
  <si>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</si>
  <si>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</si>
  <si>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</si>
  <si>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</si>
  <si>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</si>
  <si>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</si>
  <si>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</si>
  <si>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</si>
  <si>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</si>
  <si>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</si>
  <si>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</si>
  <si>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</si>
  <si>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</si>
  <si>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</si>
  <si>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</si>
  <si>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</si>
  <si>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</si>
  <si>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</si>
  <si>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</si>
  <si>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</si>
  <si>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</si>
  <si>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</si>
  <si>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</si>
  <si>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</si>
  <si>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</si>
  <si>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</si>
  <si>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</si>
  <si>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</si>
  <si>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</si>
  <si>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</si>
  <si>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</si>
  <si>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</si>
  <si>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</si>
  <si>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</si>
  <si>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</si>
  <si>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</si>
  <si>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</si>
  <si>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</si>
  <si>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</si>
  <si>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</si>
  <si>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</si>
  <si>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</si>
  <si>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</si>
  <si>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</si>
  <si>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</si>
  <si>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</si>
  <si>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</si>
  <si>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</si>
  <si>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</si>
  <si>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</si>
  <si>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</si>
  <si>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</si>
  <si>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</si>
  <si>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</si>
  <si>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</si>
  <si>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</si>
  <si>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</si>
  <si>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</si>
  <si>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</si>
  <si>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</si>
  <si>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</si>
  <si>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</si>
  <si>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</si>
  <si>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</si>
  <si>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</si>
  <si>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</si>
  <si>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</si>
  <si>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</si>
  <si>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</si>
  <si>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</si>
  <si>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</si>
  <si>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</si>
  <si>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</si>
  <si>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</si>
  <si>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</si>
  <si>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</si>
  <si>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</si>
  <si>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</si>
  <si>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</si>
  <si>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</si>
  <si>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</si>
  <si>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</si>
  <si>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</si>
  <si>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</si>
  <si>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</si>
  <si>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</si>
  <si>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</si>
  <si>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</si>
  <si>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</si>
  <si>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</si>
  <si>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</si>
  <si>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</si>
  <si>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</si>
  <si>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</si>
  <si>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</si>
  <si>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</si>
  <si>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</si>
  <si>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</si>
  <si>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</si>
  <si>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</si>
  <si>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</si>
  <si>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</si>
  <si>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</si>
  <si>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</si>
  <si>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</si>
  <si>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</si>
  <si>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</si>
  <si>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</si>
  <si>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</si>
  <si>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</si>
  <si>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</si>
  <si>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</si>
  <si>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</si>
  <si>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</si>
  <si>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</si>
  <si>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</si>
  <si>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</si>
  <si>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</si>
  <si>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</si>
  <si>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</si>
  <si>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</si>
  <si>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</si>
  <si>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</si>
  <si>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</si>
  <si>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</si>
  <si>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</si>
  <si>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</si>
  <si>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</si>
  <si>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</si>
  <si>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</si>
  <si>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</si>
  <si>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</si>
  <si>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</si>
  <si>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</si>
  <si>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</si>
  <si>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</si>
  <si>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</si>
  <si>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</si>
  <si>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</si>
  <si>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</si>
  <si>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</si>
  <si>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</si>
  <si>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</si>
  <si>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</si>
  <si>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</si>
  <si>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</si>
  <si>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</si>
  <si>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</si>
  <si>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</si>
  <si>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</si>
  <si>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</si>
  <si>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</si>
  <si>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</si>
  <si>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</si>
  <si>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</si>
  <si>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</si>
  <si>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</si>
  <si>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</si>
  <si>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</si>
  <si>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</si>
  <si>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</si>
  <si>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</si>
  <si>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</si>
  <si>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</si>
  <si>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</si>
  <si>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</si>
  <si>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</si>
  <si>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</si>
  <si>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</si>
  <si>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</si>
  <si>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</si>
  <si>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</si>
  <si>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</si>
  <si>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</si>
  <si>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</si>
  <si>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</si>
  <si>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</si>
  <si>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</si>
  <si>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</si>
  <si>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</si>
  <si>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</si>
  <si>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</si>
  <si>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</si>
  <si>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</si>
  <si>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</si>
  <si>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</si>
  <si>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</si>
  <si>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</si>
  <si>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</si>
  <si>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</si>
  <si>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</si>
  <si>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</si>
  <si>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</si>
  <si>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</si>
  <si>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</si>
  <si>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</si>
  <si>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</si>
  <si>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</si>
  <si>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</si>
  <si>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</si>
  <si>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</si>
  <si>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</si>
  <si>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</si>
  <si>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</si>
  <si>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</si>
  <si>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</si>
  <si>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</si>
  <si>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</si>
  <si>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</si>
  <si>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</si>
  <si>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</si>
  <si>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</si>
  <si>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</si>
  <si>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</si>
  <si>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</si>
  <si>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</si>
  <si>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</si>
  <si>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</si>
  <si>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</si>
  <si>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</si>
  <si>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</si>
  <si>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</si>
  <si>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</si>
  <si>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</si>
  <si>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</si>
  <si>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</si>
  <si>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</si>
  <si>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</si>
  <si>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</si>
  <si>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</si>
  <si>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</si>
  <si>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</si>
  <si>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</si>
  <si>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</si>
  <si>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</si>
  <si>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</si>
  <si>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</si>
  <si>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</si>
  <si>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</si>
  <si>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</si>
  <si>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</si>
  <si>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</si>
  <si>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</si>
  <si>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</si>
  <si>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</si>
  <si>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</si>
  <si>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</si>
  <si>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</si>
  <si>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</si>
  <si>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</si>
  <si>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</si>
  <si>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</si>
  <si>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</si>
  <si>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</si>
  <si>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</si>
  <si>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</si>
  <si>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</si>
  <si>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</si>
  <si>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</si>
  <si>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</si>
  <si>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</si>
  <si>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</si>
  <si>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</si>
  <si>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</si>
  <si>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</si>
  <si>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</si>
  <si>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</si>
  <si>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</si>
  <si>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</si>
  <si>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</si>
  <si>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</si>
  <si>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</si>
  <si>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</si>
  <si>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</si>
  <si>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</si>
  <si>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</si>
  <si>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</si>
  <si>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</si>
  <si>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</si>
  <si>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</si>
  <si>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</si>
  <si>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</si>
  <si>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</si>
  <si>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</si>
  <si>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</si>
  <si>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</si>
  <si>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</si>
  <si>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</si>
  <si>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</si>
  <si>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</si>
  <si>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</si>
  <si>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</si>
  <si>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</si>
  <si>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</si>
  <si>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</si>
  <si>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</si>
  <si>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</si>
  <si>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</si>
  <si>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</si>
  <si>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</si>
  <si>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</si>
  <si>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</si>
  <si>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</si>
  <si>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</si>
  <si>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</si>
  <si>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</si>
  <si>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</si>
  <si>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</si>
  <si>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</si>
  <si>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</si>
  <si>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</si>
  <si>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</si>
  <si>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</si>
  <si>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</si>
  <si>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</si>
  <si>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</si>
  <si>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</si>
  <si>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</si>
  <si>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</si>
  <si>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</si>
  <si>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</si>
  <si>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</si>
  <si>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</si>
  <si>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</si>
  <si>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</si>
  <si>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</si>
  <si>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</si>
  <si>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</si>
  <si>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</si>
  <si>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</si>
  <si>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</si>
  <si>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</si>
  <si>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</si>
  <si>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</si>
  <si>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</si>
  <si>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</si>
  <si>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</si>
  <si>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</si>
  <si>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</si>
  <si>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</si>
  <si>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</si>
  <si>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</si>
  <si>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</si>
  <si>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</si>
  <si>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</si>
  <si>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</si>
  <si>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</si>
  <si>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</si>
  <si>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</si>
  <si>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</si>
  <si>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</si>
  <si>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</si>
  <si>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</si>
  <si>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</si>
  <si>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</si>
  <si>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</si>
  <si>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</si>
  <si>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</si>
  <si>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</si>
  <si>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</si>
  <si>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</si>
  <si>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</si>
  <si>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</si>
  <si>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</si>
  <si>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</si>
  <si>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</si>
  <si>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</si>
  <si>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</si>
  <si>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</si>
  <si>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</si>
  <si>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</si>
  <si>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</si>
  <si>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</si>
  <si>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</si>
  <si>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</si>
  <si>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</si>
  <si>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</si>
  <si>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</si>
  <si>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</si>
  <si>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</si>
  <si>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</si>
  <si>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</si>
  <si>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</si>
  <si>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</si>
  <si>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</si>
  <si>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</si>
  <si>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</si>
  <si>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</si>
  <si>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</si>
  <si>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</si>
  <si>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</si>
  <si>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</si>
  <si>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</si>
  <si>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</si>
  <si>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</si>
  <si>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</si>
  <si>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</si>
  <si>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</si>
  <si>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</si>
  <si>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</si>
  <si>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</si>
  <si>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</si>
  <si>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</si>
  <si>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</si>
  <si>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</si>
  <si>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</si>
  <si>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</si>
  <si>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</si>
  <si>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</si>
  <si>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</si>
  <si>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</si>
  <si>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</si>
  <si>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</si>
  <si>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</si>
  <si>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</si>
  <si>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</si>
  <si>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</si>
  <si>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</si>
  <si>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</si>
  <si>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</si>
  <si>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</si>
  <si>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</si>
  <si>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</si>
  <si>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</si>
  <si>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</si>
  <si>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</si>
  <si>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</si>
  <si>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</si>
  <si>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</si>
  <si>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</si>
  <si>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</si>
  <si>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</si>
  <si>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</si>
  <si>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</si>
  <si>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</si>
  <si>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</si>
  <si>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</si>
  <si>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</si>
  <si>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</si>
  <si>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</si>
  <si>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</si>
  <si>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</si>
  <si>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</si>
  <si>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</si>
  <si>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</si>
  <si>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</si>
  <si>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</si>
  <si>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</si>
  <si>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</si>
  <si>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</si>
  <si>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</si>
  <si>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</si>
  <si>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</si>
  <si>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</si>
  <si>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</si>
  <si>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</si>
  <si>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</si>
  <si>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</si>
  <si>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</si>
  <si>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</si>
  <si>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</si>
  <si>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</si>
  <si>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</si>
  <si>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</si>
  <si>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</si>
  <si>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</si>
  <si>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</si>
  <si>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</si>
  <si>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</si>
  <si>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</si>
  <si>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</si>
  <si>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</si>
  <si>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</si>
  <si>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</si>
  <si>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</si>
  <si>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</si>
  <si>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</si>
  <si>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</si>
  <si>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</si>
  <si>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</si>
  <si>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</si>
  <si>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</si>
  <si>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</si>
  <si>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</si>
  <si>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</si>
  <si>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</si>
  <si>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</si>
  <si>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</si>
  <si>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</si>
  <si>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</si>
  <si>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</si>
  <si>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</si>
  <si>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</si>
  <si>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</si>
  <si>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</si>
  <si>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</si>
  <si>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</si>
  <si>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</si>
  <si>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</si>
  <si>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</si>
  <si>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</si>
  <si>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</si>
  <si>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</si>
  <si>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</si>
  <si>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</si>
  <si>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</si>
  <si>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</si>
  <si>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</si>
  <si>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</si>
  <si>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</si>
  <si>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</si>
  <si>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</si>
  <si>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</si>
  <si>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</si>
  <si>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</si>
  <si>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</si>
  <si>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</si>
  <si>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</si>
  <si>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</si>
  <si>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</si>
  <si>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</si>
  <si>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</si>
  <si>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</si>
  <si>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</si>
  <si>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</si>
  <si>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</si>
  <si>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</si>
  <si>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</si>
  <si>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</si>
  <si>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</si>
  <si>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</si>
  <si>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</si>
  <si>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</si>
  <si>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</si>
  <si>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</si>
  <si>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</si>
  <si>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</si>
  <si>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</si>
  <si>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</si>
  <si>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</si>
  <si>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</si>
  <si>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</si>
  <si>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</si>
  <si>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</si>
  <si>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</si>
  <si>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</si>
  <si>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</si>
  <si>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</si>
  <si>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</si>
  <si>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</si>
  <si>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</si>
  <si>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</si>
  <si>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</si>
  <si>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</si>
  <si>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</si>
  <si>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</si>
  <si>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</si>
  <si>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</si>
  <si>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</si>
  <si>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</si>
  <si>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</si>
  <si>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</si>
  <si>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</si>
  <si>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</si>
  <si>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</si>
  <si>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</si>
  <si>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</si>
  <si>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</si>
  <si>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</si>
  <si>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</si>
  <si>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</si>
  <si>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</si>
  <si>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</si>
  <si>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</si>
  <si>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</si>
  <si>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</si>
  <si>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</si>
  <si>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</si>
  <si>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</si>
  <si>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</si>
  <si>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</si>
  <si>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</si>
  <si>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</si>
  <si>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</si>
  <si>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</si>
  <si>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</si>
  <si>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</si>
  <si>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</si>
  <si>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</si>
  <si>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</si>
  <si>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</si>
  <si>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</si>
  <si>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</si>
  <si>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</si>
  <si>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</si>
  <si>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</si>
  <si>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</si>
  <si>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</si>
  <si>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</si>
  <si>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</si>
  <si>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</si>
  <si>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</si>
  <si>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</si>
  <si>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</si>
  <si>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</si>
  <si>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</si>
  <si>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</si>
  <si>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</si>
  <si>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</si>
  <si>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</si>
  <si>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</si>
  <si>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</si>
  <si>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</si>
  <si>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</si>
  <si>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</si>
  <si>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</si>
  <si>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</si>
  <si>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</si>
  <si>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</si>
  <si>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</si>
  <si>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</si>
  <si>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</si>
  <si>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</si>
  <si>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</si>
  <si>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</si>
  <si>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</si>
  <si>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</si>
  <si>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</si>
  <si>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</si>
  <si>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</si>
  <si>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</si>
  <si>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</si>
  <si>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</si>
  <si>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</si>
  <si>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</si>
  <si>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</si>
  <si>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</si>
  <si>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</si>
  <si>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</si>
  <si>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</si>
  <si>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</si>
  <si>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</si>
  <si>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</si>
  <si>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</si>
  <si>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</si>
  <si>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</si>
  <si>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</si>
  <si>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</si>
  <si>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</si>
  <si>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</si>
  <si>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</si>
  <si>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</si>
  <si>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</si>
  <si>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</si>
  <si>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</si>
  <si>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</si>
  <si>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</si>
  <si>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</si>
  <si>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</si>
  <si>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</si>
  <si>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</si>
  <si>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</si>
  <si>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</si>
  <si>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</si>
  <si>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</si>
  <si>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</si>
  <si>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</si>
  <si>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</si>
  <si>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</si>
  <si>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</si>
  <si>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</si>
  <si>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</si>
  <si>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</si>
  <si>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</si>
  <si>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</si>
  <si>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</si>
  <si>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</si>
  <si>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</si>
  <si>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</si>
  <si>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</si>
  <si>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</si>
  <si>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</si>
  <si>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</si>
  <si>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</si>
  <si>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</si>
  <si>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</si>
  <si>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</si>
  <si>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</si>
  <si>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</si>
  <si>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</si>
  <si>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</si>
  <si>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</si>
  <si>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</si>
  <si>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</si>
  <si>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</si>
  <si>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</si>
  <si>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</si>
  <si>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</si>
  <si>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</si>
  <si>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</si>
  <si>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</si>
  <si>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</si>
  <si>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</si>
  <si>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</si>
  <si>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</si>
  <si>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</si>
  <si>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</si>
  <si>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</si>
  <si>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</si>
  <si>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</si>
  <si>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</si>
  <si>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</si>
  <si>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</si>
  <si>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</si>
  <si>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</si>
  <si>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</si>
  <si>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</si>
  <si>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</si>
  <si>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</si>
  <si>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</si>
  <si>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</si>
  <si>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</si>
  <si>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</si>
  <si>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</si>
  <si>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</si>
  <si>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</si>
  <si>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</si>
  <si>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</si>
  <si>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</si>
  <si>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</si>
  <si>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</si>
  <si>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</si>
  <si>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</si>
  <si>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</si>
  <si>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</si>
  <si>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</si>
  <si>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</si>
  <si>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</si>
  <si>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</si>
  <si>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</si>
  <si>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</si>
  <si>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</si>
  <si>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</si>
  <si>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</si>
  <si>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</si>
  <si>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</si>
  <si>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</si>
  <si>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</si>
  <si>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</si>
  <si>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</si>
  <si>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</si>
  <si>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</si>
  <si>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</si>
  <si>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</si>
  <si>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</si>
  <si>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</si>
  <si>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</si>
  <si>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</si>
  <si>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</si>
  <si>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</si>
  <si>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</si>
  <si>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</si>
  <si>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</si>
  <si>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</si>
  <si>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</si>
  <si>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</si>
  <si>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</si>
  <si>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</si>
  <si>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</si>
  <si>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</si>
  <si>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</si>
  <si>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</si>
  <si>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</si>
  <si>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</si>
  <si>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</si>
  <si>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</si>
  <si>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</si>
  <si>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</si>
  <si>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</si>
  <si>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</si>
  <si>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</si>
  <si>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</si>
  <si>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</si>
  <si>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</si>
  <si>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</si>
  <si>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</si>
  <si>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</si>
  <si>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</si>
  <si>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</si>
  <si>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</si>
  <si>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</si>
  <si>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</si>
  <si>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</si>
  <si>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</si>
  <si>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</si>
  <si>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</si>
  <si>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</si>
  <si>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</si>
  <si>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</si>
  <si>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</si>
  <si>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</si>
  <si>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</si>
  <si>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</si>
  <si>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</si>
  <si>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</si>
  <si>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</si>
  <si>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</si>
  <si>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</si>
  <si>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</si>
  <si>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</si>
  <si>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</si>
  <si>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</si>
  <si>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</si>
  <si>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</si>
  <si>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</si>
  <si>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</si>
  <si>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</si>
  <si>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</si>
  <si>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</si>
  <si>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</si>
  <si>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</si>
  <si>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</si>
  <si>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</si>
  <si>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</si>
  <si>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</si>
  <si>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</si>
  <si>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</si>
  <si>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</si>
  <si>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</si>
  <si>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</si>
  <si>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</si>
  <si>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</si>
  <si>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</si>
  <si>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</si>
  <si>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</si>
  <si>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</si>
  <si>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</si>
  <si>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</si>
  <si>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</si>
  <si>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</si>
  <si>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</si>
  <si>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</si>
  <si>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</si>
  <si>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</si>
  <si>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</si>
  <si>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</si>
  <si>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</si>
  <si>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</si>
  <si>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</si>
  <si>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</si>
  <si>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</si>
  <si>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</si>
  <si>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</si>
  <si>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</si>
  <si>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</si>
  <si>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</si>
  <si>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</si>
  <si>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</si>
  <si>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</si>
  <si>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</si>
  <si>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</si>
  <si>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</si>
  <si>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</si>
  <si>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</si>
  <si>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</si>
  <si>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</si>
  <si>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</si>
  <si>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</si>
  <si>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</si>
  <si>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</si>
  <si>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</si>
  <si>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</si>
  <si>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</si>
  <si>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</si>
  <si>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</si>
  <si>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</si>
  <si>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</si>
  <si>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</si>
  <si>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</si>
  <si>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</si>
  <si>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</si>
  <si>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</si>
  <si>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</si>
  <si>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</si>
  <si>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</si>
  <si>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</si>
  <si>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</si>
  <si>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</si>
  <si>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</si>
  <si>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</si>
  <si>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</si>
  <si>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</si>
  <si>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</si>
  <si>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</si>
  <si>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</si>
  <si>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</si>
  <si>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</si>
  <si>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</si>
  <si>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</si>
  <si>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</si>
  <si>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</si>
  <si>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</si>
  <si>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</si>
  <si>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</si>
  <si>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</si>
  <si>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</si>
  <si>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</si>
  <si>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</si>
  <si>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</si>
  <si>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</si>
  <si>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</si>
  <si>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</si>
  <si>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</si>
  <si>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</si>
  <si>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</si>
  <si>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</si>
  <si>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</si>
  <si>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</si>
  <si>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</si>
  <si>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</si>
  <si>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</si>
  <si>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</si>
  <si>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</si>
  <si>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</si>
  <si>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</si>
  <si>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</si>
  <si>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</si>
  <si>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</si>
  <si>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</si>
  <si>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</si>
  <si>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</si>
  <si>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</si>
  <si>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</si>
  <si>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</si>
  <si>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</si>
  <si>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</si>
  <si>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</si>
  <si>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</si>
  <si>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</si>
  <si>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</si>
  <si>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</si>
  <si>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</si>
  <si>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</si>
  <si>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</si>
  <si>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</si>
  <si>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</si>
  <si>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</si>
  <si>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</si>
  <si>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</si>
  <si>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</si>
  <si>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</si>
  <si>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</si>
  <si>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</si>
  <si>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</si>
  <si>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</si>
  <si>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</si>
  <si>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</si>
  <si>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</si>
  <si>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</si>
  <si>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</si>
  <si>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</si>
  <si>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</si>
  <si>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</si>
  <si>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</si>
  <si>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</si>
  <si>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</si>
  <si>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</si>
  <si>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</si>
  <si>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</si>
  <si>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</si>
  <si>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</si>
  <si>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</si>
  <si>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</si>
  <si>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</si>
  <si>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</si>
  <si>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</si>
  <si>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</si>
  <si>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</si>
  <si>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</si>
  <si>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</si>
  <si>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</si>
  <si>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</si>
  <si>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</si>
  <si>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</si>
  <si>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</si>
  <si>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</si>
  <si>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</si>
  <si>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</si>
  <si>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</si>
  <si>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</si>
  <si>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</si>
  <si>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</si>
  <si>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</si>
  <si>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</si>
  <si>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</si>
  <si>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</si>
  <si>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</si>
  <si>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</si>
  <si>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</si>
  <si>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</si>
  <si>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</si>
  <si>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</si>
  <si>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</si>
  <si>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</si>
  <si>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</si>
  <si>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</si>
  <si>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</si>
  <si>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</si>
  <si>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</si>
  <si>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</si>
  <si>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</si>
  <si>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</si>
  <si>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</si>
  <si>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</si>
  <si>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</si>
  <si>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</si>
  <si>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</si>
  <si>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</si>
  <si>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</si>
  <si>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</si>
  <si>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</si>
  <si>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</si>
  <si>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</si>
  <si>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</si>
  <si>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</si>
  <si>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</si>
  <si>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</si>
  <si>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</si>
  <si>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</si>
  <si>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</si>
  <si>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</si>
  <si>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</si>
  <si>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</si>
  <si>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</si>
  <si>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</si>
  <si>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</si>
  <si>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</si>
  <si>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</si>
  <si>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</si>
  <si>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</si>
  <si>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</si>
  <si>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</si>
  <si>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</si>
  <si>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</si>
  <si>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</si>
  <si>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</si>
  <si>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</si>
  <si>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</si>
  <si>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</si>
  <si>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</si>
  <si>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</si>
  <si>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</si>
  <si>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</si>
  <si>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</si>
  <si>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</si>
  <si>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</si>
  <si>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</si>
  <si>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</si>
  <si>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</si>
  <si>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</si>
  <si>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</si>
  <si>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</si>
  <si>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</si>
  <si>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</si>
  <si>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</si>
  <si>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</si>
  <si>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</si>
  <si>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</si>
  <si>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</si>
  <si>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</si>
  <si>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</si>
  <si>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</si>
  <si>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</si>
  <si>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</si>
  <si>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</si>
  <si>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</si>
  <si>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</si>
  <si>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</si>
  <si>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</si>
  <si>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</si>
  <si>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</si>
  <si>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</si>
  <si>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</si>
  <si>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</si>
  <si>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</si>
  <si>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</si>
  <si>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</si>
  <si>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</si>
  <si>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</si>
  <si>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</si>
  <si>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</si>
  <si>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</si>
  <si>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</si>
  <si>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</si>
  <si>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</si>
  <si>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</si>
  <si>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</si>
  <si>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</si>
  <si>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</si>
  <si>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</si>
  <si>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</si>
  <si>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</si>
  <si>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</si>
  <si>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</si>
  <si>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</si>
  <si>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</si>
  <si>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</si>
  <si>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</si>
  <si>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</si>
  <si>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</si>
  <si>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</si>
  <si>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</si>
  <si>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</si>
  <si>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</si>
  <si>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</si>
  <si>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</si>
  <si>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</si>
  <si>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</si>
  <si>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</si>
  <si>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</si>
  <si>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</si>
  <si>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</si>
  <si>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</si>
  <si>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</si>
  <si>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</si>
  <si>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</si>
  <si>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</si>
  <si>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</si>
  <si>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</si>
  <si>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</si>
  <si>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</si>
  <si>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</si>
  <si>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</si>
  <si>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</si>
  <si>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</si>
  <si>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</si>
  <si>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</si>
  <si>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</si>
  <si>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</si>
  <si>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</si>
  <si>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</si>
  <si>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</si>
  <si>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</si>
  <si>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</si>
  <si>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</si>
  <si>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</si>
  <si>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</si>
  <si>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</si>
  <si>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</si>
  <si>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</si>
  <si>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</si>
  <si>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</si>
  <si>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</si>
  <si>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</si>
  <si>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</si>
  <si>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</si>
  <si>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</si>
  <si>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</si>
  <si>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</si>
  <si>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</si>
  <si>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</si>
  <si>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</si>
  <si>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</si>
  <si>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</si>
  <si>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</si>
  <si>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</si>
  <si>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</si>
  <si>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</si>
  <si>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</si>
  <si>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</si>
  <si>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</si>
  <si>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</si>
  <si>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</si>
  <si>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</si>
  <si>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</si>
  <si>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</si>
  <si>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</si>
  <si>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</si>
  <si>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</si>
  <si>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</si>
  <si>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</si>
  <si>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</si>
  <si>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</si>
  <si>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</si>
  <si>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</si>
  <si>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</si>
  <si>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</si>
  <si>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</si>
  <si>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</si>
  <si>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</si>
  <si>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</si>
  <si>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</si>
  <si>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</si>
  <si>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</si>
  <si>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</si>
  <si>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</si>
  <si>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</si>
  <si>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</si>
  <si>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</si>
  <si>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</si>
  <si>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</si>
  <si>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</si>
  <si>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</si>
  <si>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</si>
  <si>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</si>
  <si>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</si>
  <si>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</si>
  <si>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</si>
  <si>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</si>
  <si>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</si>
  <si>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</si>
  <si>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</si>
  <si>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</si>
  <si>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</si>
  <si>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</si>
  <si>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</si>
  <si>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</si>
  <si>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</si>
  <si>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</si>
  <si>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</si>
  <si>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</si>
  <si>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</si>
  <si>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</si>
  <si>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</si>
  <si>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</si>
  <si>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</si>
  <si>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</si>
  <si>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</si>
  <si>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</si>
  <si>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</si>
  <si>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</si>
  <si>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</si>
  <si>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</si>
  <si>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</si>
  <si>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</si>
  <si>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</si>
  <si>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</si>
  <si>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</si>
  <si>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</si>
  <si>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</si>
  <si>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</si>
  <si>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</si>
  <si>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</si>
  <si>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</si>
  <si>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</si>
  <si>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</si>
  <si>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</si>
  <si>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</si>
  <si>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</si>
  <si>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</si>
  <si>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</si>
  <si>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</si>
  <si>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</si>
  <si>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</si>
  <si>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</si>
  <si>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</si>
  <si>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</si>
  <si>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</si>
  <si>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</si>
  <si>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</si>
  <si>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</si>
  <si>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</si>
  <si>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</si>
  <si>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</si>
  <si>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</si>
  <si>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</si>
  <si>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</si>
  <si>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</si>
  <si>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</si>
  <si>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</si>
  <si>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</si>
  <si>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</si>
  <si>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</si>
  <si>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</si>
  <si>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</si>
  <si>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</si>
  <si>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</si>
  <si>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</si>
  <si>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</si>
  <si>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</si>
  <si>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</si>
  <si>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</si>
  <si>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</si>
  <si>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</si>
  <si>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</si>
  <si>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</si>
  <si>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</si>
  <si>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</si>
  <si>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</si>
  <si>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</si>
  <si>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</si>
  <si>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</si>
  <si>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</si>
  <si>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</si>
  <si>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</si>
  <si>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</si>
  <si>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</si>
  <si>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</si>
  <si>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</si>
  <si>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</si>
  <si>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</si>
  <si>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</si>
  <si>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</si>
  <si>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</si>
  <si>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</si>
  <si>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</si>
  <si>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</si>
  <si>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</si>
  <si>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</si>
  <si>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</si>
  <si>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</si>
  <si>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</si>
  <si>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</si>
  <si>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</si>
  <si>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</si>
  <si>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</si>
  <si>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</si>
  <si>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</si>
  <si>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</si>
  <si>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</si>
  <si>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</si>
  <si>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</si>
  <si>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</si>
  <si>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</si>
  <si>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</si>
  <si>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</si>
  <si>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</si>
  <si>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</si>
  <si>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</si>
  <si>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</si>
  <si>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</si>
  <si>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</si>
  <si>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</si>
  <si>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</si>
  <si>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</si>
  <si>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</si>
  <si>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</si>
  <si>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</si>
  <si>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</si>
  <si>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</si>
  <si>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</si>
  <si>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</si>
  <si>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</si>
  <si>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</si>
  <si>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</si>
  <si>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</si>
  <si>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</si>
  <si>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</si>
  <si>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</si>
  <si>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</si>
  <si>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</si>
  <si>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</si>
  <si>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</si>
  <si>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</si>
  <si>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</si>
  <si>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</si>
  <si>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</si>
  <si>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</si>
  <si>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</si>
  <si>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</si>
  <si>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</si>
  <si>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</si>
  <si>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</si>
  <si>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</si>
  <si>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</si>
  <si>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</si>
  <si>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</si>
  <si>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</si>
  <si>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</si>
  <si>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</si>
  <si>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</si>
  <si>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</si>
  <si>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</si>
  <si>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</si>
  <si>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</si>
  <si>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</si>
  <si>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</si>
  <si>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</si>
  <si>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</si>
  <si>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</si>
  <si>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</si>
  <si>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</si>
  <si>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</si>
  <si>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</si>
  <si>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</si>
  <si>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</si>
  <si>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</si>
  <si>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</si>
  <si>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</si>
  <si>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</si>
  <si>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</si>
  <si>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</si>
  <si>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</si>
  <si>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</si>
  <si>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</si>
  <si>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</si>
  <si>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</si>
  <si>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</si>
  <si>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</si>
  <si>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</si>
  <si>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</si>
  <si>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</si>
  <si>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</si>
  <si>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</si>
  <si>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</si>
  <si>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</si>
  <si>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</si>
  <si>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</si>
  <si>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</si>
  <si>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</si>
  <si>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</si>
  <si>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</si>
  <si>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</si>
  <si>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</si>
  <si>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</si>
  <si>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</si>
  <si>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</si>
  <si>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</si>
  <si>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</si>
  <si>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</si>
  <si>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</si>
  <si>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</si>
  <si>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</si>
  <si>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</si>
  <si>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</si>
  <si>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</si>
  <si>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</si>
  <si>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</si>
  <si>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</si>
  <si>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</si>
  <si>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</si>
  <si>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</si>
  <si>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</si>
  <si>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</si>
  <si>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</si>
  <si>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</si>
  <si>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</si>
  <si>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</si>
  <si>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</si>
  <si>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</si>
  <si>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</si>
  <si>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</si>
  <si>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</si>
  <si>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</si>
  <si>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</si>
  <si>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</si>
  <si>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</si>
  <si>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</si>
  <si>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</si>
  <si>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</si>
  <si>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</si>
  <si>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</si>
  <si>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</si>
  <si>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</si>
  <si>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</si>
  <si>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</si>
  <si>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</si>
  <si>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</si>
  <si>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</si>
  <si>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</si>
  <si>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</si>
  <si>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</si>
  <si>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</si>
  <si>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</si>
  <si>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</si>
  <si>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</si>
  <si>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</si>
  <si>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</si>
  <si>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</si>
  <si>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</si>
  <si>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</si>
  <si>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</si>
  <si>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</si>
  <si>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</si>
  <si>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</si>
  <si>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</si>
  <si>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</si>
  <si>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</si>
  <si>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</si>
  <si>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</si>
  <si>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</si>
  <si>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</si>
  <si>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</si>
  <si>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</si>
  <si>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</si>
  <si>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</si>
  <si>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</si>
  <si>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</si>
  <si>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</si>
  <si>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</si>
  <si>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</si>
  <si>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</si>
  <si>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</si>
  <si>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</si>
  <si>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</si>
  <si>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</si>
  <si>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</si>
  <si>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</si>
  <si>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</si>
  <si>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</si>
  <si>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</si>
  <si>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</si>
  <si>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</si>
  <si>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</si>
  <si>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</si>
  <si>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</si>
  <si>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</si>
  <si>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</si>
  <si>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</si>
  <si>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</si>
  <si>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</si>
  <si>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</si>
  <si>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</si>
  <si>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</si>
  <si>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</si>
  <si>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</si>
  <si>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</si>
  <si>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</si>
  <si>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</si>
  <si>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</si>
  <si>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</si>
  <si>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</si>
  <si>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</si>
  <si>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</si>
  <si>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</si>
  <si>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</si>
  <si>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</si>
  <si>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</si>
  <si>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</si>
  <si>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</si>
  <si>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</si>
  <si>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</si>
  <si>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</si>
  <si>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</si>
  <si>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</si>
  <si>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</si>
  <si>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</si>
  <si>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</si>
  <si>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</si>
  <si>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</si>
  <si>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</si>
  <si>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</si>
  <si>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</si>
  <si>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</si>
  <si>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</si>
  <si>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</si>
  <si>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</si>
  <si>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</si>
  <si>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</si>
  <si>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</si>
  <si>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</si>
  <si>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</si>
  <si>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</si>
  <si>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</si>
  <si>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</si>
  <si>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</si>
  <si>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</si>
  <si>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</si>
  <si>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</si>
  <si>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</si>
  <si>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</si>
  <si>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</si>
  <si>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</si>
  <si>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</si>
  <si>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</si>
  <si>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</si>
  <si>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</si>
  <si>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</si>
  <si>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</si>
  <si>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</si>
  <si>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</si>
  <si>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</si>
  <si>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</si>
  <si>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</si>
  <si>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</si>
  <si>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</si>
  <si>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</si>
  <si>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</si>
  <si>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</si>
  <si>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</si>
  <si>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</si>
  <si>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</si>
  <si>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</si>
  <si>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</si>
  <si>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</si>
  <si>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</si>
  <si>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</si>
  <si>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</si>
  <si>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</si>
  <si>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</si>
  <si>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</si>
  <si>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</si>
  <si>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</si>
  <si>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</si>
  <si>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</si>
  <si>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</si>
  <si>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</si>
  <si>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</si>
  <si>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</si>
  <si>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</si>
  <si>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</si>
  <si>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</si>
  <si>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</si>
  <si>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</si>
  <si>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</si>
  <si>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</si>
  <si>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</si>
  <si>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</si>
  <si>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</si>
  <si>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</si>
  <si>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</si>
  <si>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</si>
  <si>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</si>
  <si>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</si>
  <si>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</si>
  <si>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</si>
  <si>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</si>
  <si>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</si>
  <si>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</si>
  <si>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</si>
  <si>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</si>
  <si>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</si>
  <si>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</si>
  <si>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</si>
  <si>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</si>
  <si>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</si>
  <si>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</si>
  <si>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</si>
  <si>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</si>
  <si>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</si>
  <si>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</si>
  <si>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</si>
  <si>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</si>
  <si>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</si>
  <si>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</si>
  <si>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</si>
  <si>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</si>
  <si>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</si>
  <si>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</si>
  <si>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</si>
  <si>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</si>
  <si>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</si>
  <si>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</si>
  <si>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</si>
  <si>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</si>
  <si>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</si>
  <si>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</si>
  <si>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</si>
  <si>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</si>
  <si>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</si>
  <si>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</si>
  <si>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</si>
  <si>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</si>
  <si>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</si>
  <si>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</si>
  <si>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</si>
  <si>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</si>
  <si>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</si>
  <si>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</si>
  <si>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</si>
  <si>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</si>
  <si>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</si>
  <si>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</si>
  <si>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</si>
  <si>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</si>
  <si>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</si>
  <si>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</si>
  <si>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</si>
  <si>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</si>
  <si>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</si>
  <si>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</si>
  <si>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</si>
  <si>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</si>
  <si>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</si>
  <si>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</si>
  <si>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</si>
  <si>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</si>
  <si>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</si>
  <si>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</si>
  <si>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</si>
  <si>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</si>
  <si>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</si>
  <si>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</si>
  <si>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</si>
  <si>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</si>
  <si>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</si>
  <si>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</si>
  <si>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</si>
  <si>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</si>
  <si>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</si>
  <si>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</si>
  <si>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</si>
  <si>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</si>
  <si>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</si>
  <si>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</si>
  <si>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</si>
  <si>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</si>
  <si>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</si>
  <si>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</si>
  <si>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</si>
  <si>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</si>
  <si>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</si>
  <si>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</si>
  <si>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</si>
  <si>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</si>
  <si>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</si>
  <si>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</si>
  <si>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</si>
  <si>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</si>
  <si>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</si>
  <si>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</si>
  <si>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</si>
  <si>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</si>
  <si>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</si>
  <si>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</si>
  <si>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</si>
  <si>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</si>
  <si>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</si>
  <si>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</si>
  <si>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</si>
  <si>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</si>
  <si>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</si>
  <si>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</si>
  <si>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</si>
  <si>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</si>
  <si>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</si>
  <si>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</si>
  <si>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</si>
  <si>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</si>
  <si>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</si>
  <si>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</si>
  <si>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</si>
  <si>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</si>
  <si>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</si>
  <si>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</si>
  <si>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</si>
  <si>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</si>
  <si>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</si>
  <si>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</si>
  <si>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</si>
  <si>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</si>
  <si>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</si>
  <si>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</si>
  <si>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</si>
  <si>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</si>
  <si>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</si>
  <si>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</si>
  <si>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</si>
  <si>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</si>
  <si>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</si>
  <si>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</si>
  <si>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</si>
  <si>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</si>
  <si>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</si>
  <si>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</si>
  <si>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</si>
  <si>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</si>
  <si>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</si>
  <si>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</si>
  <si>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</si>
  <si>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</si>
  <si>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</si>
  <si>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</si>
  <si>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</si>
  <si>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</si>
  <si>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</si>
  <si>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</si>
  <si>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</si>
  <si>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</si>
  <si>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</si>
  <si>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</si>
  <si>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</si>
  <si>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</si>
  <si>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</si>
  <si>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</si>
  <si>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</si>
  <si>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</si>
  <si>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</si>
  <si>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</si>
  <si>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</si>
  <si>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</si>
  <si>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</si>
  <si>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</si>
  <si>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</si>
  <si>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</si>
  <si>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</si>
  <si>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</si>
  <si>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</si>
  <si>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</si>
  <si>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</si>
  <si>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</si>
  <si>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</si>
  <si>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</si>
  <si>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</si>
  <si>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</si>
  <si>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</si>
  <si>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</si>
  <si>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</si>
  <si>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</si>
  <si>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</si>
  <si>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</si>
  <si>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</si>
  <si>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</si>
  <si>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</si>
  <si>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</si>
  <si>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</si>
  <si>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</si>
  <si>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</si>
  <si>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</si>
  <si>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</si>
  <si>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</si>
  <si>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</si>
  <si>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</si>
  <si>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</si>
  <si>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</si>
  <si>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</si>
  <si>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</si>
  <si>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</si>
  <si>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</si>
  <si>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</si>
  <si>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</si>
  <si>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</si>
  <si>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</si>
  <si>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</si>
  <si>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</si>
  <si>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</si>
  <si>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</si>
  <si>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</si>
  <si>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</si>
  <si>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</si>
  <si>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</si>
  <si>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</si>
  <si>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</si>
  <si>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</si>
  <si>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</si>
  <si>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</si>
  <si>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</si>
  <si>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</si>
  <si>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</si>
  <si>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</si>
  <si>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</si>
  <si>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</si>
  <si>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</si>
  <si>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</si>
  <si>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</si>
  <si>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</si>
  <si>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</si>
  <si>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</si>
  <si>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</si>
  <si>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</si>
  <si>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</si>
  <si>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</si>
  <si>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</si>
  <si>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</si>
  <si>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</si>
  <si>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</si>
  <si>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</si>
  <si>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</si>
  <si>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</si>
  <si>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</si>
  <si>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</si>
  <si>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</si>
  <si>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</si>
  <si>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</si>
  <si>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</si>
  <si>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</si>
  <si>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</si>
  <si>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</si>
  <si>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</si>
  <si>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</si>
  <si>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</si>
  <si>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</si>
  <si>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</si>
  <si>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</si>
  <si>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</si>
  <si>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</si>
  <si>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</si>
  <si>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</si>
  <si>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</si>
  <si>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</si>
  <si>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</si>
  <si>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</si>
  <si>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</si>
  <si>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</si>
  <si>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</si>
  <si>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</si>
  <si>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</si>
  <si>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</si>
  <si>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</si>
  <si>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</si>
  <si>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</si>
  <si>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</si>
  <si>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</si>
  <si>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</si>
  <si>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</si>
  <si>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</si>
  <si>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</si>
  <si>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</si>
  <si>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</si>
  <si>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</si>
  <si>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</si>
  <si>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</si>
  <si>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</si>
  <si>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</si>
  <si>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</si>
  <si>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</si>
  <si>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</si>
  <si>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</si>
  <si>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</si>
  <si>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</si>
  <si>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</si>
  <si>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</si>
  <si>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</si>
  <si>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</si>
  <si>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</si>
  <si>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</si>
  <si>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</si>
  <si>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</si>
  <si>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</si>
  <si>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</si>
  <si>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</si>
  <si>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</si>
  <si>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</si>
  <si>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</si>
  <si>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</si>
  <si>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</si>
  <si>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</si>
  <si>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</si>
  <si>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</si>
  <si>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</si>
  <si>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</si>
  <si>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</si>
  <si>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</si>
  <si>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</si>
  <si>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</si>
  <si>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</si>
  <si>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</si>
  <si>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</si>
  <si>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</si>
  <si>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</si>
  <si>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</si>
  <si>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</si>
  <si>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</si>
  <si>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</si>
  <si>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</si>
  <si>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</si>
  <si>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</si>
  <si>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</si>
  <si>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</si>
  <si>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</si>
  <si>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</si>
  <si>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</si>
  <si>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</si>
  <si>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</si>
  <si>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</si>
  <si>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</si>
  <si>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</si>
  <si>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</si>
  <si>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</si>
  <si>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</si>
  <si>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</si>
  <si>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</si>
  <si>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</si>
  <si>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</si>
  <si>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</si>
  <si>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</si>
  <si>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</si>
  <si>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</si>
  <si>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</si>
  <si>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</si>
  <si>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</si>
  <si>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</si>
  <si>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</si>
  <si>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</si>
  <si>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</si>
  <si>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</si>
  <si>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</si>
  <si>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</si>
  <si>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</si>
  <si>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</si>
  <si>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</si>
  <si>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</si>
  <si>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</si>
  <si>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</si>
  <si>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</si>
  <si>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</si>
  <si>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</si>
  <si>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</si>
  <si>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</si>
  <si>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</si>
  <si>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</si>
  <si>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</si>
  <si>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</si>
  <si>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</si>
  <si>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</si>
  <si>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</si>
  <si>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</si>
  <si>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</si>
  <si>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</si>
  <si>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</si>
  <si>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</si>
  <si>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</si>
  <si>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</si>
  <si>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</si>
  <si>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</si>
  <si>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</si>
  <si>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</si>
  <si>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</si>
  <si>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</si>
  <si>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</si>
  <si>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</si>
  <si>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</si>
  <si>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</si>
  <si>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</si>
  <si>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</si>
  <si>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</si>
  <si>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</si>
  <si>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</si>
  <si>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</si>
  <si>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</si>
  <si>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</si>
  <si>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</si>
  <si>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</si>
  <si>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</si>
  <si>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</si>
  <si>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</si>
  <si>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</si>
  <si>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</si>
  <si>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</si>
  <si>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</si>
  <si>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</si>
  <si>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</si>
  <si>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</si>
  <si>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</si>
  <si>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</si>
  <si>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</si>
  <si>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</si>
  <si>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</si>
  <si>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</si>
  <si>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</si>
  <si>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</si>
  <si>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</si>
  <si>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</si>
  <si>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</si>
  <si>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</si>
  <si>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</si>
  <si>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</si>
  <si>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</si>
  <si>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</si>
  <si>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</si>
  <si>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</si>
  <si>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</si>
  <si>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</si>
  <si>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</si>
  <si>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</si>
  <si>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</si>
  <si>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</si>
  <si>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</si>
  <si>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</si>
  <si>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</si>
  <si>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</si>
  <si>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</si>
  <si>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</si>
  <si>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</si>
  <si>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</si>
  <si>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</si>
  <si>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</si>
  <si>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</si>
  <si>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</si>
  <si>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</si>
  <si>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</si>
  <si>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</si>
  <si>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</si>
  <si>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</si>
  <si>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</si>
  <si>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</si>
  <si>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</si>
  <si>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</si>
  <si>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</si>
  <si>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</si>
  <si>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</si>
  <si>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</si>
  <si>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</si>
  <si>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</si>
  <si>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</si>
  <si>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</si>
  <si>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</si>
  <si>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</si>
  <si>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</si>
  <si>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</si>
  <si>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</si>
  <si>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</si>
  <si>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</si>
  <si>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</si>
  <si>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</si>
  <si>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</si>
  <si>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</si>
  <si>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</si>
  <si>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</si>
  <si>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</si>
  <si>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</si>
  <si>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</si>
  <si>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</si>
  <si>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</si>
  <si>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</si>
  <si>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</si>
  <si>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</si>
  <si>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</si>
  <si>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</si>
  <si>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</si>
  <si>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</si>
  <si>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</si>
  <si>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</si>
  <si>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</si>
  <si>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</si>
  <si>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</si>
  <si>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</si>
  <si>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</si>
  <si>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</si>
  <si>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</si>
  <si>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</si>
  <si>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</si>
  <si>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</si>
  <si>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</si>
  <si>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</si>
  <si>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</si>
  <si>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</si>
  <si>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</si>
  <si>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</si>
  <si>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</si>
  <si>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</si>
  <si>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</si>
  <si>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</si>
  <si>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</si>
  <si>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</si>
  <si>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</si>
  <si>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</si>
  <si>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</si>
  <si>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</si>
  <si>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</si>
  <si>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</si>
  <si>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</si>
  <si>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</si>
  <si>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</si>
  <si>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</si>
  <si>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</si>
  <si>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</si>
  <si>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</si>
  <si>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</si>
  <si>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</si>
  <si>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</si>
  <si>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</si>
  <si>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</si>
  <si>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</si>
  <si>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</si>
  <si>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</si>
  <si>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</si>
  <si>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</si>
  <si>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</si>
  <si>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</si>
  <si>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</si>
  <si>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</si>
  <si>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</si>
  <si>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</si>
  <si>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</si>
  <si>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</si>
  <si>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</si>
  <si>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</si>
  <si>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</si>
  <si>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</si>
  <si>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</si>
  <si>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</si>
  <si>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</si>
  <si>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</si>
  <si>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</si>
  <si>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</si>
  <si>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</si>
  <si>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</si>
  <si>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</si>
  <si>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</si>
  <si>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</si>
  <si>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</si>
  <si>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</si>
  <si>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</si>
  <si>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</si>
  <si>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</si>
  <si>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</si>
  <si>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</si>
  <si>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</si>
  <si>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</si>
  <si>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</si>
  <si>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</si>
  <si>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</si>
  <si>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</si>
  <si>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</si>
  <si>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</si>
  <si>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</si>
  <si>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</si>
  <si>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</si>
  <si>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</si>
  <si>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</si>
  <si>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</si>
  <si>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</si>
  <si>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</si>
  <si>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</si>
  <si>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</si>
  <si>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</si>
  <si>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</si>
  <si>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</si>
  <si>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</si>
  <si>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</si>
  <si>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</si>
  <si>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</si>
  <si>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</si>
  <si>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</si>
  <si>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</si>
  <si>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</si>
  <si>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</si>
  <si>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</si>
  <si>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</si>
  <si>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</si>
  <si>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</si>
  <si>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</si>
  <si>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</si>
  <si>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</si>
  <si>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</si>
  <si>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</si>
  <si>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</si>
  <si>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</si>
  <si>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</si>
  <si>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</si>
  <si>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</si>
  <si>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</si>
  <si>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</si>
  <si>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</si>
  <si>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</si>
  <si>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</si>
  <si>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</si>
  <si>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</si>
  <si>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</si>
  <si>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</si>
  <si>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</si>
  <si>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</si>
  <si>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</si>
  <si>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</si>
  <si>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</si>
  <si>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</si>
  <si>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</si>
  <si>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</si>
  <si>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</si>
  <si>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</si>
  <si>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</si>
  <si>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</si>
  <si>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</si>
  <si>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</si>
  <si>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</si>
  <si>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</si>
  <si>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</si>
  <si>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</si>
  <si>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</si>
  <si>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</si>
  <si>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</si>
  <si>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</si>
  <si>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</si>
  <si>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</si>
  <si>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</si>
  <si>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</si>
  <si>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</si>
  <si>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</si>
  <si>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</si>
  <si>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</si>
  <si>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</si>
  <si>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</si>
  <si>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</si>
  <si>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</si>
  <si>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</si>
  <si>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</si>
  <si>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</si>
  <si>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</si>
  <si>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</si>
  <si>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</si>
  <si>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</si>
  <si>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</si>
  <si>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</si>
  <si>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</si>
  <si>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</si>
  <si>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</si>
  <si>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</si>
  <si>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</si>
  <si>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</si>
  <si>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</si>
  <si>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</si>
  <si>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</si>
  <si>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</si>
  <si>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</si>
  <si>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</si>
  <si>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</si>
  <si>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</si>
  <si>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</si>
  <si>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</si>
  <si>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</si>
  <si>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</si>
  <si>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</si>
  <si>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</si>
  <si>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</si>
  <si>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</si>
  <si>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</si>
  <si>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</si>
  <si>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</si>
  <si>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</si>
  <si>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</si>
  <si>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</si>
  <si>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</si>
  <si>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</si>
  <si>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</si>
  <si>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</si>
  <si>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</si>
  <si>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</si>
  <si>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</si>
  <si>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</si>
  <si>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</si>
  <si>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</si>
  <si>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</si>
  <si>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</si>
  <si>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</si>
  <si>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</si>
  <si>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</si>
  <si>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</si>
  <si>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</si>
  <si>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</si>
  <si>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</si>
  <si>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</si>
  <si>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</si>
  <si>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</si>
  <si>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</si>
  <si>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</si>
  <si>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</si>
  <si>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</si>
  <si>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</si>
  <si>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</si>
  <si>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</si>
  <si>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</si>
  <si>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</si>
  <si>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</si>
  <si>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</si>
  <si>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</si>
  <si>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</si>
  <si>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</si>
  <si>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</si>
  <si>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</si>
  <si>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</si>
  <si>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</si>
  <si>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</si>
  <si>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</si>
  <si>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</si>
  <si>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</si>
  <si>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</si>
  <si>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</si>
  <si>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</si>
  <si>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</si>
  <si>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</si>
  <si>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</si>
  <si>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</si>
  <si>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</si>
  <si>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</si>
  <si>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</si>
  <si>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</si>
  <si>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</si>
  <si>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</si>
  <si>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</si>
  <si>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</si>
  <si>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</si>
  <si>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</si>
  <si>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</si>
  <si>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</si>
  <si>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</si>
  <si>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</si>
  <si>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</si>
  <si>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</si>
  <si>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</si>
  <si>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</si>
  <si>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</si>
  <si>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</si>
  <si>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</si>
  <si>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</si>
  <si>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</si>
  <si>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</si>
  <si>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</si>
  <si>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</si>
  <si>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</si>
  <si>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</si>
  <si>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</si>
  <si>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</si>
  <si>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</si>
  <si>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</si>
  <si>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</si>
  <si>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</si>
  <si>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</si>
  <si>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</si>
  <si>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</si>
  <si>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</si>
  <si>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</si>
  <si>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</si>
  <si>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</si>
  <si>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</si>
  <si>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</si>
  <si>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</si>
  <si>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</si>
  <si>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</si>
  <si>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</si>
  <si>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</si>
  <si>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</si>
  <si>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</si>
  <si>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</si>
  <si>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</si>
  <si>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</si>
  <si>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</si>
  <si>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</si>
  <si>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</si>
  <si>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</si>
  <si>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</si>
  <si>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</si>
  <si>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</si>
  <si>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</si>
  <si>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</si>
  <si>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</si>
  <si>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</si>
  <si>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</si>
  <si>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</si>
  <si>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</si>
  <si>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</si>
  <si>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</si>
  <si>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</si>
  <si>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</si>
  <si>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</si>
  <si>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</si>
  <si>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</si>
  <si>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</si>
  <si>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</si>
  <si>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</si>
  <si>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</si>
  <si>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</si>
  <si>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</si>
  <si>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</si>
  <si>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</si>
  <si>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</si>
  <si>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</si>
  <si>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</si>
  <si>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</si>
  <si>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</si>
  <si>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</si>
  <si>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</si>
  <si>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</si>
  <si>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</si>
  <si>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</si>
  <si>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</si>
  <si>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</si>
  <si>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</si>
  <si>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</si>
  <si>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</si>
  <si>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</si>
  <si>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</si>
  <si>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</si>
  <si>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</si>
  <si>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</si>
  <si>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</si>
  <si>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</si>
  <si>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</si>
  <si>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</si>
  <si>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</si>
  <si>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</si>
  <si>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</si>
  <si>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</si>
  <si>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</si>
  <si>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</si>
  <si>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</si>
  <si>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</si>
  <si>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</si>
  <si>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</si>
  <si>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</si>
  <si>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</si>
  <si>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</si>
  <si>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</si>
  <si>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</si>
  <si>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</si>
  <si>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</si>
  <si>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</si>
  <si>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</si>
  <si>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</si>
  <si>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</si>
  <si>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</si>
  <si>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</si>
  <si>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</si>
  <si>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</si>
  <si>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</si>
  <si>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</si>
  <si>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</si>
  <si>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</si>
  <si>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</si>
  <si>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</si>
  <si>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</si>
  <si>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</si>
  <si>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</si>
  <si>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</si>
  <si>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</si>
  <si>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</si>
  <si>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</si>
  <si>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</si>
  <si>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</si>
  <si>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</si>
  <si>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</si>
  <si>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</si>
  <si>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</si>
  <si>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</si>
  <si>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</si>
  <si>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</si>
  <si>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</si>
  <si>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</si>
  <si>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</si>
  <si>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</si>
  <si>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</si>
  <si>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</si>
  <si>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</si>
  <si>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</si>
  <si>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</si>
  <si>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</si>
  <si>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</si>
  <si>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</si>
  <si>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</si>
  <si>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</si>
  <si>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</si>
  <si>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</si>
  <si>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</si>
  <si>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</si>
  <si>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</si>
  <si>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</si>
  <si>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</si>
  <si>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</si>
  <si>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</si>
  <si>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</si>
  <si>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</si>
  <si>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</si>
  <si>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</si>
  <si>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</si>
  <si>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</si>
  <si>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</si>
  <si>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</si>
  <si>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</si>
  <si>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</si>
  <si>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</si>
  <si>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</si>
  <si>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</si>
  <si>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</si>
  <si>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</si>
  <si>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</si>
  <si>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</si>
  <si>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</si>
  <si>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</si>
  <si>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</si>
  <si>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</si>
  <si>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</si>
  <si>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</si>
  <si>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</si>
  <si>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</si>
  <si>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</si>
  <si>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</si>
  <si>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</si>
  <si>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</si>
  <si>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</si>
  <si>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</si>
  <si>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</si>
  <si>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</si>
  <si>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</si>
  <si>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</si>
  <si>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</si>
  <si>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</si>
  <si>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</si>
  <si>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</si>
  <si>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</si>
  <si>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</si>
  <si>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</si>
  <si>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</si>
  <si>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</si>
  <si>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</si>
  <si>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</si>
  <si>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</si>
  <si>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</si>
  <si>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</si>
  <si>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</si>
  <si>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</si>
  <si>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</si>
  <si>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</si>
  <si>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</si>
  <si>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</si>
  <si>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</si>
  <si>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</si>
  <si>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</si>
  <si>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</si>
  <si>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</si>
  <si>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</si>
  <si>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</si>
  <si>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</si>
  <si>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</si>
  <si>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</si>
  <si>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</si>
  <si>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</si>
  <si>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</si>
  <si>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</si>
  <si>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</si>
  <si>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</si>
  <si>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</si>
  <si>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</si>
  <si>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</si>
  <si>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</si>
  <si>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</si>
  <si>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</si>
  <si>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</si>
  <si>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</si>
  <si>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</si>
  <si>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</si>
  <si>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</si>
  <si>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</si>
  <si>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</si>
  <si>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</si>
  <si>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</si>
  <si>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</si>
  <si>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</si>
  <si>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</si>
  <si>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</si>
  <si>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</si>
  <si>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</si>
  <si>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</si>
  <si>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</si>
  <si>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</si>
  <si>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</si>
  <si>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</si>
  <si>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</si>
  <si>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</si>
  <si>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</si>
  <si>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</si>
  <si>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</si>
  <si>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</si>
  <si>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</si>
  <si>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</si>
  <si>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</si>
  <si>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</si>
  <si>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</si>
  <si>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</si>
  <si>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</si>
  <si>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</si>
  <si>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</si>
  <si>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</si>
  <si>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</si>
  <si>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</si>
  <si>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</si>
  <si>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</si>
  <si>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</si>
  <si>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</si>
  <si>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</si>
  <si>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</si>
  <si>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</si>
  <si>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</si>
  <si>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</si>
  <si>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</si>
  <si>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</si>
  <si>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</si>
  <si>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</si>
  <si>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</si>
  <si>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</si>
  <si>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</si>
  <si>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</si>
  <si>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</si>
  <si>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</si>
  <si>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</si>
  <si>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</si>
  <si>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</si>
  <si>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</si>
  <si>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</si>
  <si>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</si>
  <si>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</si>
  <si>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</si>
  <si>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</si>
  <si>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</si>
  <si>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</si>
  <si>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</si>
  <si>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</si>
  <si>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</si>
  <si>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</si>
  <si>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</si>
  <si>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</si>
  <si>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</si>
  <si>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</si>
  <si>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</si>
  <si>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</si>
  <si>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</si>
  <si>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</si>
  <si>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</si>
  <si>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</si>
  <si>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</si>
  <si>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</si>
  <si>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</si>
  <si>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</si>
  <si>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</si>
  <si>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</si>
  <si>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</si>
  <si>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</si>
  <si>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</si>
  <si>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</si>
  <si>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</si>
  <si>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</si>
  <si>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</si>
  <si>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</si>
  <si>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</si>
  <si>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</si>
  <si>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</si>
  <si>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</si>
  <si>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</si>
  <si>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</si>
  <si>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</si>
  <si>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</si>
  <si>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</si>
  <si>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</si>
  <si>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</si>
  <si>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</si>
  <si>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</si>
  <si>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</si>
  <si>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</si>
  <si>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</si>
  <si>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</si>
  <si>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</si>
  <si>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</si>
  <si>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</si>
  <si>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</si>
  <si>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</si>
  <si>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</si>
  <si>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</si>
  <si>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</si>
  <si>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</si>
  <si>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</si>
  <si>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</si>
  <si>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</si>
  <si>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</si>
  <si>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</si>
  <si>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</si>
  <si>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</si>
  <si>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</si>
  <si>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</si>
  <si>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</si>
  <si>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</si>
  <si>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</si>
  <si>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</si>
  <si>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</si>
  <si>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</si>
  <si>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</si>
  <si>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</si>
  <si>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</si>
  <si>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</si>
  <si>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</si>
  <si>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</si>
  <si>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</si>
  <si>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</si>
  <si>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</si>
  <si>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</si>
  <si>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</si>
  <si>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</si>
  <si>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</si>
  <si>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</si>
  <si>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</si>
  <si>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</si>
  <si>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</si>
  <si>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</si>
  <si>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</si>
  <si>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</si>
  <si>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</si>
  <si>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</si>
  <si>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</si>
  <si>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</si>
  <si>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</si>
  <si>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</si>
  <si>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</si>
  <si>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</si>
  <si>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</si>
  <si>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</si>
  <si>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</si>
  <si>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</si>
  <si>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</si>
  <si>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</si>
  <si>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</si>
  <si>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</si>
  <si>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</si>
  <si>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</si>
  <si>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</si>
  <si>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</si>
  <si>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</si>
  <si>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</si>
  <si>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</si>
  <si>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</si>
  <si>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</si>
  <si>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</si>
  <si>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</si>
  <si>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</si>
  <si>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</si>
  <si>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</si>
  <si>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</si>
  <si>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</si>
  <si>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</si>
  <si>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</si>
  <si>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</si>
  <si>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</si>
  <si>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</si>
  <si>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</si>
  <si>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</si>
  <si>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</si>
  <si>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</si>
  <si>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</si>
  <si>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</si>
  <si>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</si>
  <si>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</si>
  <si>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</si>
  <si>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</si>
  <si>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</si>
  <si>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</si>
  <si>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</si>
  <si>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</si>
  <si>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</si>
  <si>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</si>
  <si>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</si>
  <si>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</si>
  <si>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</si>
  <si>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</si>
  <si>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</si>
  <si>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</si>
  <si>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</si>
  <si>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</si>
  <si>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</si>
  <si>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</si>
  <si>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</si>
  <si>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</si>
  <si>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</si>
  <si>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</si>
  <si>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</si>
  <si>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</si>
  <si>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</si>
  <si>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</si>
  <si>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</si>
  <si>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</si>
  <si>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</si>
  <si>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</si>
  <si>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</si>
  <si>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</si>
  <si>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</si>
  <si>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</si>
  <si>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</si>
  <si>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</si>
  <si>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</si>
  <si>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</si>
  <si>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</si>
  <si>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</si>
  <si>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</si>
  <si>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</si>
  <si>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</si>
  <si>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</si>
  <si>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</si>
  <si>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</si>
  <si>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</si>
  <si>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</si>
  <si>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</si>
  <si>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</si>
  <si>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</si>
  <si>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</si>
  <si>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</si>
  <si>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</si>
  <si>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</si>
  <si>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</si>
  <si>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</si>
  <si>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</si>
  <si>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</si>
  <si>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</si>
  <si>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</si>
  <si>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</si>
  <si>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</si>
  <si>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</si>
  <si>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</si>
  <si>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</si>
  <si>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</si>
  <si>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</si>
  <si>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</si>
  <si>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</si>
  <si>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</si>
  <si>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</si>
  <si>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</si>
  <si>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</si>
  <si>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</si>
  <si>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</si>
  <si>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</si>
  <si>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</si>
  <si>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</si>
  <si>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</si>
  <si>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</si>
  <si>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</si>
  <si>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</si>
  <si>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</si>
  <si>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</si>
  <si>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</si>
  <si>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</si>
  <si>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</si>
  <si>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</si>
  <si>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</si>
  <si>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</si>
  <si>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</si>
  <si>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</si>
  <si>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</si>
  <si>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</si>
  <si>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</si>
  <si>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</si>
  <si>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</si>
  <si>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</si>
  <si>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</si>
  <si>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</si>
  <si>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</si>
  <si>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</si>
  <si>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</si>
  <si>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</si>
  <si>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</si>
  <si>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</si>
  <si>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</si>
  <si>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</si>
  <si>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</si>
  <si>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</si>
  <si>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</si>
  <si>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</si>
  <si>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</si>
  <si>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</si>
  <si>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</si>
  <si>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</si>
  <si>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</si>
  <si>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</si>
  <si>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</si>
  <si>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</si>
  <si>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</si>
  <si>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</si>
  <si>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</si>
  <si>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</si>
  <si>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</si>
  <si>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</si>
  <si>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</si>
  <si>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</si>
  <si>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</si>
  <si>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</si>
  <si>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</si>
  <si>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</si>
  <si>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</si>
  <si>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</si>
  <si>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</si>
  <si>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</si>
  <si>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</si>
  <si>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</si>
  <si>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</si>
  <si>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</si>
  <si>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</si>
  <si>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</si>
  <si>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</si>
  <si>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</si>
  <si>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</si>
  <si>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</si>
  <si>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</si>
  <si>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</si>
  <si>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</si>
  <si>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</si>
  <si>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</si>
  <si>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</si>
  <si>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</si>
  <si>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</si>
  <si>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</si>
  <si>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</si>
  <si>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</si>
  <si>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</si>
  <si>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</si>
  <si>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</si>
  <si>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</si>
  <si>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</si>
  <si>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</si>
  <si>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</si>
  <si>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</si>
  <si>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</si>
  <si>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</si>
  <si>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</si>
  <si>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</si>
  <si>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</si>
  <si>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</si>
  <si>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</si>
  <si>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</si>
  <si>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</si>
  <si>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</si>
  <si>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</si>
  <si>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</si>
  <si>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</si>
  <si>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</si>
  <si>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</si>
  <si>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</si>
  <si>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</si>
  <si>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</si>
  <si>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</si>
  <si>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</si>
  <si>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</si>
  <si>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</si>
  <si>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</si>
  <si>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</si>
  <si>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</si>
  <si>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</si>
  <si>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</si>
  <si>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</si>
  <si>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</si>
  <si>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</si>
  <si>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</si>
  <si>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</si>
  <si>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</si>
  <si>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</si>
  <si>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</si>
  <si>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</si>
  <si>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</si>
  <si>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</si>
  <si>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</si>
  <si>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</si>
  <si>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</si>
  <si>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</si>
  <si>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</si>
  <si>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</si>
  <si>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</si>
  <si>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</si>
  <si>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</si>
  <si>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</si>
  <si>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</si>
  <si>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</si>
  <si>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</si>
  <si>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</si>
  <si>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</si>
  <si>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</si>
  <si>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</si>
  <si>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</si>
  <si>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</si>
  <si>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</si>
  <si>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</si>
  <si>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</si>
  <si>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</si>
  <si>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</si>
  <si>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</si>
  <si>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</si>
  <si>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</si>
  <si>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</si>
  <si>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</si>
  <si>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</si>
  <si>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</si>
  <si>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</si>
  <si>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</si>
  <si>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</si>
  <si>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</si>
  <si>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</si>
  <si>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</si>
  <si>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</si>
  <si>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</si>
  <si>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</si>
  <si>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</si>
  <si>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</si>
  <si>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</si>
  <si>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</si>
  <si>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</si>
  <si>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</si>
  <si>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</si>
  <si>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</si>
  <si>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</si>
  <si>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</si>
  <si>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</si>
  <si>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</si>
  <si>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</si>
  <si>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</si>
  <si>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</si>
  <si>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</si>
  <si>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</si>
  <si>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</si>
  <si>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</si>
  <si>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</si>
  <si>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</si>
  <si>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</si>
  <si>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</si>
  <si>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</si>
  <si>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</si>
  <si>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</si>
  <si>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</si>
  <si>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</si>
  <si>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</si>
  <si>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</si>
  <si>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</si>
  <si>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</si>
  <si>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</si>
  <si>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</si>
  <si>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</si>
  <si>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</si>
  <si>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</si>
  <si>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</si>
  <si>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</si>
  <si>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</si>
  <si>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</si>
  <si>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</si>
  <si>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</si>
  <si>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</si>
  <si>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</si>
  <si>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</si>
  <si>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</si>
  <si>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</si>
  <si>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</si>
  <si>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</si>
  <si>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</si>
  <si>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</si>
  <si>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</si>
  <si>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</si>
  <si>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</si>
  <si>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</si>
  <si>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</si>
  <si>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</si>
  <si>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</si>
  <si>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</si>
  <si>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</si>
  <si>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</si>
  <si>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</si>
  <si>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</si>
  <si>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</si>
  <si>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</si>
  <si>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</si>
  <si>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</si>
  <si>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</si>
  <si>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</si>
  <si>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</si>
  <si>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</si>
  <si>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</si>
  <si>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</si>
  <si>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</si>
  <si>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</si>
  <si>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</si>
  <si>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</si>
  <si>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</si>
  <si>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</si>
  <si>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</si>
  <si>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</si>
  <si>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</si>
  <si>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</si>
  <si>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</si>
  <si>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</si>
  <si>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</si>
  <si>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</si>
  <si>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</si>
  <si>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</si>
  <si>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</si>
  <si>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</si>
  <si>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</si>
  <si>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</si>
  <si>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</si>
  <si>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</si>
  <si>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</si>
  <si>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</si>
  <si>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</si>
  <si>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</si>
  <si>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</si>
  <si>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</si>
  <si>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</si>
  <si>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</si>
  <si>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</si>
  <si>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</si>
  <si>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</si>
  <si>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</si>
  <si>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</si>
  <si>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</si>
  <si>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</si>
  <si>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</si>
  <si>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</si>
  <si>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</si>
  <si>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</si>
  <si>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</si>
  <si>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</si>
  <si>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</si>
  <si>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</si>
  <si>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</si>
  <si>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</si>
  <si>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</si>
  <si>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</si>
  <si>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</si>
  <si>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</si>
  <si>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</si>
  <si>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</si>
  <si>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</si>
  <si>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</si>
  <si>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</si>
  <si>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</si>
  <si>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</si>
  <si>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</si>
  <si>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</si>
  <si>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</si>
  <si>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</si>
  <si>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</si>
  <si>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</si>
  <si>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</si>
  <si>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</si>
  <si>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</si>
  <si>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</si>
  <si>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</si>
  <si>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</si>
  <si>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</si>
  <si>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</si>
  <si>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</si>
  <si>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</si>
  <si>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</si>
  <si>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</si>
  <si>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</si>
  <si>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</si>
  <si>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</si>
  <si>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</si>
  <si>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</si>
  <si>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</si>
  <si>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</si>
  <si>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</si>
  <si>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</si>
  <si>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</si>
  <si>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</si>
  <si>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</si>
  <si>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</si>
  <si>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</si>
  <si>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</si>
  <si>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</si>
  <si>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</si>
  <si>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</si>
  <si>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</si>
  <si>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</si>
  <si>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</si>
  <si>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</si>
  <si>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</si>
  <si>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</si>
  <si>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</si>
  <si>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</si>
  <si>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</si>
  <si>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</si>
  <si>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</si>
  <si>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</si>
  <si>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</si>
  <si>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</si>
  <si>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</si>
  <si>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</si>
  <si>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</si>
  <si>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</si>
  <si>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</si>
  <si>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</si>
  <si>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</si>
  <si>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</si>
  <si>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</si>
  <si>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</si>
  <si>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</si>
  <si>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</si>
  <si>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</si>
  <si>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</si>
  <si>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</si>
  <si>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</si>
  <si>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</si>
  <si>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</si>
  <si>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</si>
  <si>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</si>
  <si>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</si>
  <si>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</si>
  <si>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</si>
  <si>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</si>
  <si>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</si>
  <si>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</si>
  <si>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</si>
  <si>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</si>
  <si>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</si>
  <si>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</si>
  <si>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</si>
  <si>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</si>
  <si>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</si>
  <si>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</si>
  <si>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</si>
  <si>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</si>
  <si>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</si>
  <si>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</si>
  <si>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</si>
  <si>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</si>
  <si>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</si>
  <si>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</si>
  <si>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</si>
  <si>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</si>
  <si>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</si>
  <si>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</si>
  <si>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</si>
  <si>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</si>
  <si>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</si>
  <si>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</si>
  <si>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</si>
  <si>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</si>
  <si>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</si>
  <si>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</si>
  <si>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</si>
  <si>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</si>
  <si>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</si>
  <si>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</si>
  <si>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</si>
  <si>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</si>
  <si>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</si>
  <si>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</si>
  <si>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</si>
  <si>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</si>
  <si>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</si>
  <si>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</si>
  <si>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</si>
  <si>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</si>
  <si>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</si>
  <si>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</si>
  <si>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</si>
  <si>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</si>
  <si>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</si>
  <si>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</si>
  <si>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</si>
  <si>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</si>
  <si>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</si>
  <si>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</si>
  <si>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</si>
  <si>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</si>
  <si>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</si>
  <si>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</si>
  <si>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</si>
  <si>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</si>
  <si>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</si>
  <si>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</si>
  <si>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</si>
  <si>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</si>
  <si>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</si>
  <si>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</si>
  <si>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</si>
  <si>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</si>
  <si>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</si>
  <si>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</si>
  <si>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</si>
  <si>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</si>
  <si>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</si>
  <si>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</si>
  <si>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</si>
  <si>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</si>
  <si>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</si>
  <si>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</si>
  <si>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</si>
  <si>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</si>
  <si>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</si>
  <si>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</si>
  <si>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</si>
  <si>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</si>
  <si>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</si>
  <si>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</si>
  <si>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</si>
  <si>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</si>
  <si>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</si>
  <si>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</si>
  <si>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</si>
  <si>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</si>
  <si>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</si>
  <si>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</si>
  <si>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</si>
  <si>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</si>
  <si>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</si>
  <si>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</si>
  <si>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</si>
  <si>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</si>
  <si>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</si>
  <si>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</si>
  <si>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</si>
  <si>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</si>
  <si>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</si>
  <si>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</si>
  <si>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</si>
  <si>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</si>
  <si>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</si>
  <si>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</si>
  <si>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</si>
  <si>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</si>
  <si>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</si>
  <si>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</si>
  <si>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</si>
  <si>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</si>
  <si>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</si>
  <si>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</si>
  <si>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</si>
  <si>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</si>
  <si>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</si>
  <si>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</si>
  <si>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</si>
  <si>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</si>
  <si>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</si>
  <si>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</si>
  <si>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</si>
  <si>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</si>
  <si>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</si>
  <si>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</si>
  <si>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</si>
  <si>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</si>
  <si>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</si>
  <si>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</si>
  <si>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</si>
  <si>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</si>
  <si>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</si>
  <si>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</si>
  <si>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</si>
  <si>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</si>
  <si>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</si>
  <si>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</si>
  <si>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</si>
  <si>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</si>
  <si>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</si>
  <si>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</si>
  <si>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</si>
  <si>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</si>
  <si>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</si>
  <si>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</si>
  <si>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</si>
  <si>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</si>
  <si>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</si>
  <si>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</si>
  <si>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</si>
  <si>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</si>
  <si>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</si>
  <si>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</si>
  <si>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</si>
  <si>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</si>
  <si>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</si>
  <si>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</si>
  <si>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</si>
  <si>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</si>
  <si>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</si>
  <si>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</si>
  <si>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</si>
  <si>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</si>
  <si>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</si>
  <si>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</si>
  <si>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</si>
  <si>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</si>
  <si>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</si>
  <si>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</si>
  <si>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</si>
  <si>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</si>
  <si>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</si>
  <si>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</si>
  <si>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</si>
  <si>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</si>
  <si>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</si>
  <si>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</si>
  <si>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</si>
  <si>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</si>
  <si>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</si>
  <si>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</si>
  <si>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</si>
  <si>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</si>
  <si>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</si>
  <si>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</si>
  <si>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</si>
  <si>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</si>
  <si>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</si>
  <si>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</si>
  <si>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</si>
  <si>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</si>
  <si>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</si>
  <si>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</si>
  <si>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</si>
  <si>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</si>
  <si>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</si>
  <si>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</si>
  <si>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</si>
  <si>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</si>
  <si>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</si>
  <si>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</si>
  <si>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</si>
  <si>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</si>
  <si>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</si>
  <si>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</si>
  <si>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</si>
  <si>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</si>
  <si>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</si>
  <si>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</si>
  <si>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</si>
  <si>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</si>
  <si>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</si>
  <si>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</si>
  <si>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</si>
  <si>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</si>
  <si>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</si>
  <si>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</si>
  <si>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</si>
  <si>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</si>
  <si>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</si>
  <si>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</si>
  <si>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</si>
  <si>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</si>
  <si>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</si>
  <si>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</si>
  <si>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</si>
  <si>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</si>
  <si>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</si>
  <si>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</si>
  <si>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</si>
  <si>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</si>
  <si>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</si>
  <si>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</si>
  <si>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</si>
  <si>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</si>
  <si>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</si>
  <si>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</si>
  <si>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</si>
  <si>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</si>
  <si>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</si>
  <si>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</si>
  <si>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</si>
  <si>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</si>
  <si>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</si>
  <si>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</si>
  <si>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</si>
  <si>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</si>
  <si>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</si>
  <si>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</si>
  <si>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</si>
  <si>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</si>
  <si>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</si>
  <si>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</si>
  <si>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</si>
  <si>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</si>
  <si>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</si>
  <si>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</si>
  <si>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</si>
  <si>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</si>
  <si>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</si>
  <si>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</si>
  <si>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</si>
  <si>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</si>
  <si>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</si>
  <si>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</si>
  <si>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</si>
  <si>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</si>
  <si>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</si>
  <si>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</si>
  <si>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</si>
  <si>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</si>
  <si>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</si>
  <si>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</si>
  <si>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</si>
  <si>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</si>
  <si>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</si>
  <si>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</si>
  <si>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</si>
  <si>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</si>
  <si>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</si>
  <si>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</si>
  <si>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</si>
  <si>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</si>
  <si>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</si>
  <si>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</si>
  <si>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</si>
  <si>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</si>
  <si>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</si>
  <si>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</si>
  <si>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</si>
  <si>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</si>
  <si>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</si>
  <si>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</si>
  <si>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</si>
  <si>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</si>
  <si>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</si>
  <si>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</si>
  <si>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</si>
  <si>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</si>
  <si>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</si>
  <si>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</si>
  <si>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</si>
  <si>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</si>
  <si>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</si>
  <si>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</si>
  <si>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</si>
  <si>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</si>
  <si>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</si>
  <si>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</si>
  <si>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</si>
  <si>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</si>
  <si>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</si>
  <si>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</si>
  <si>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</si>
  <si>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</si>
  <si>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</si>
  <si>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</si>
  <si>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</si>
  <si>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</si>
  <si>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</si>
  <si>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</si>
  <si>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</si>
  <si>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</si>
  <si>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</si>
  <si>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</si>
  <si>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</si>
  <si>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</si>
  <si>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</si>
  <si>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</si>
  <si>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</si>
  <si>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</si>
  <si>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</si>
  <si>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</si>
  <si>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</si>
  <si>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</si>
  <si>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</si>
  <si>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</si>
  <si>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</si>
  <si>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</si>
  <si>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</si>
  <si>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</si>
  <si>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</si>
  <si>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</si>
  <si>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</si>
  <si>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</si>
  <si>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</si>
  <si>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</si>
  <si>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</si>
  <si>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</si>
  <si>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</si>
  <si>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</si>
  <si>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</si>
  <si>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</si>
  <si>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</si>
  <si>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</si>
  <si>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</si>
  <si>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</si>
  <si>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</si>
  <si>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</si>
  <si>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</si>
  <si>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</si>
  <si>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</si>
  <si>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</si>
  <si>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</si>
  <si>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</si>
  <si>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</si>
  <si>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</si>
  <si>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</si>
  <si>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</si>
  <si>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</si>
  <si>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</si>
  <si>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</si>
  <si>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</si>
  <si>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</si>
  <si>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</si>
  <si>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</si>
  <si>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</si>
  <si>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</si>
  <si>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</si>
  <si>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</si>
  <si>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</si>
  <si>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</si>
  <si>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</si>
  <si>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</si>
  <si>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</si>
  <si>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</si>
  <si>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</si>
  <si>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</si>
  <si>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</si>
  <si>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</si>
  <si>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</si>
  <si>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</si>
  <si>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</si>
  <si>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</si>
  <si>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</si>
  <si>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</si>
  <si>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</si>
  <si>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</si>
  <si>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</si>
  <si>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</si>
  <si>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</si>
  <si>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</si>
  <si>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</si>
  <si>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</si>
  <si>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</si>
  <si>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</si>
  <si>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</si>
  <si>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</si>
  <si>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</si>
  <si>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</si>
  <si>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</si>
  <si>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</si>
  <si>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</si>
  <si>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</si>
  <si>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</si>
  <si>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</si>
  <si>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</si>
  <si>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</si>
  <si>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</si>
  <si>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</si>
  <si>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</si>
  <si>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</si>
  <si>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</si>
  <si>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</si>
  <si>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</si>
  <si>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</si>
  <si>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</si>
  <si>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</si>
  <si>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</si>
  <si>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</si>
  <si>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</si>
  <si>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</si>
  <si>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</si>
  <si>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</si>
  <si>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</si>
  <si>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</si>
  <si>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</si>
  <si>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</si>
  <si>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</si>
  <si>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</si>
  <si>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</si>
  <si>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</si>
  <si>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</si>
  <si>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</si>
  <si>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</si>
  <si>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</si>
  <si>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</si>
  <si>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</si>
  <si>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</si>
  <si>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</si>
  <si>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</si>
  <si>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</si>
  <si>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</si>
  <si>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</si>
  <si>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</si>
  <si>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</si>
  <si>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</si>
  <si>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</si>
  <si>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</si>
  <si>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</si>
  <si>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</si>
  <si>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</si>
  <si>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</si>
  <si>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</si>
  <si>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</si>
  <si>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</si>
  <si>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</si>
  <si>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</si>
  <si>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</si>
  <si>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</si>
  <si>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</si>
  <si>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</si>
  <si>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</si>
  <si>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</si>
  <si>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</si>
  <si>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</si>
  <si>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</si>
  <si>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</si>
  <si>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</si>
  <si>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</si>
  <si>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</si>
  <si>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</si>
  <si>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</si>
  <si>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</si>
  <si>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</si>
  <si>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</si>
  <si>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</si>
  <si>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</si>
  <si>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</si>
  <si>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</si>
  <si>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</si>
  <si>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</si>
  <si>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</si>
  <si>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</si>
  <si>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</si>
  <si>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</si>
  <si>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</si>
  <si>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</si>
  <si>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</si>
  <si>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</si>
  <si>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</si>
  <si>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</si>
  <si>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</si>
  <si>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</si>
  <si>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</si>
  <si>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</si>
  <si>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</si>
  <si>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</si>
  <si>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</si>
  <si>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</si>
  <si>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</si>
  <si>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</si>
  <si>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</si>
  <si>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</si>
  <si>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</si>
  <si>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</si>
  <si>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</si>
  <si>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</si>
  <si>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</si>
  <si>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</si>
  <si>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</si>
  <si>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</si>
  <si>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</si>
  <si>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</si>
  <si>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</si>
  <si>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</si>
  <si>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</si>
  <si>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</si>
  <si>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</si>
  <si>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</si>
  <si>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</si>
  <si>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</si>
  <si>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</si>
  <si>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</si>
  <si>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</si>
  <si>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</si>
  <si>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</si>
  <si>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</si>
  <si>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</si>
  <si>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</si>
  <si>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</si>
  <si>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</si>
  <si>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</si>
  <si>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</si>
  <si>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</si>
  <si>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</si>
  <si>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</si>
  <si>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</si>
  <si>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</si>
  <si>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</si>
  <si>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</si>
  <si>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</si>
  <si>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</si>
  <si>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</si>
  <si>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</si>
  <si>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</si>
  <si>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</si>
  <si>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</si>
  <si>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</si>
  <si>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</si>
  <si>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</si>
  <si>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</si>
  <si>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</si>
  <si>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</si>
  <si>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</si>
  <si>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</si>
  <si>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</si>
  <si>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</si>
  <si>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</si>
  <si>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</si>
  <si>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</si>
  <si>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</si>
  <si>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</si>
  <si>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</si>
  <si>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</si>
  <si>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</si>
  <si>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</si>
  <si>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</si>
  <si>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</si>
  <si>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</si>
  <si>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</si>
  <si>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</si>
  <si>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</si>
  <si>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</si>
  <si>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</si>
  <si>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</si>
  <si>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</si>
  <si>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</si>
  <si>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</si>
  <si>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</si>
  <si>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</si>
  <si>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</si>
  <si>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</si>
  <si>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</si>
  <si>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</si>
  <si>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</si>
  <si>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</si>
  <si>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</si>
  <si>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</si>
  <si>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</si>
  <si>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</si>
  <si>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</si>
  <si>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</si>
  <si>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</si>
  <si>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</si>
  <si>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</si>
  <si>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</si>
  <si>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</si>
  <si>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</si>
  <si>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</si>
  <si>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</si>
  <si>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</si>
  <si>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</si>
  <si>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</si>
  <si>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</si>
  <si>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</si>
  <si>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</si>
  <si>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</si>
  <si>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</si>
  <si>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</si>
  <si>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</si>
  <si>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</si>
  <si>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</si>
  <si>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</si>
  <si>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</si>
  <si>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</si>
  <si>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</si>
  <si>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</si>
  <si>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</si>
  <si>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</si>
  <si>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</si>
  <si>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</si>
  <si>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</si>
  <si>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</si>
  <si>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</si>
  <si>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</si>
  <si>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</si>
  <si>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</si>
  <si>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</si>
  <si>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</si>
  <si>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</si>
  <si>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</si>
  <si>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</si>
  <si>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</si>
  <si>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</si>
  <si>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</si>
  <si>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</si>
  <si>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</si>
  <si>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</si>
  <si>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</si>
  <si>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</si>
  <si>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</si>
  <si>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</si>
  <si>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</si>
  <si>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</si>
  <si>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</si>
  <si>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</si>
  <si>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</si>
  <si>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</si>
  <si>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</si>
  <si>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</si>
  <si>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</si>
  <si>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</si>
  <si>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</si>
  <si>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</si>
  <si>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</si>
  <si>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</si>
  <si>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</si>
  <si>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</si>
  <si>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</si>
  <si>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</si>
  <si>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</si>
  <si>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</si>
  <si>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</si>
  <si>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</si>
  <si>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</si>
  <si>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</si>
  <si>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</si>
  <si>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</si>
  <si>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</si>
  <si>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</si>
  <si>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</si>
  <si>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</si>
  <si>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</si>
  <si>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</si>
  <si>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</si>
  <si>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</si>
  <si>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</si>
  <si>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</si>
  <si>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</si>
  <si>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</si>
  <si>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</si>
  <si>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</si>
  <si>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</si>
  <si>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</si>
  <si>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</si>
  <si>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</si>
  <si>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</si>
  <si>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</si>
  <si>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</si>
  <si>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</si>
  <si>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</si>
  <si>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</si>
  <si>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</si>
  <si>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</si>
  <si>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</si>
  <si>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</si>
  <si>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</si>
  <si>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</si>
  <si>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</si>
  <si>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</si>
  <si>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</si>
  <si>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</si>
  <si>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</si>
  <si>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</si>
  <si>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</si>
  <si>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</si>
  <si>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</si>
  <si>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</si>
  <si>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</si>
  <si>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</si>
  <si>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</si>
  <si>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</si>
  <si>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</si>
  <si>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</si>
  <si>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</si>
  <si>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</si>
  <si>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</si>
  <si>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</si>
  <si>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</si>
  <si>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</si>
  <si>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</si>
  <si>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</si>
  <si>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</si>
  <si>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</si>
  <si>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</si>
  <si>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</si>
  <si>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</si>
  <si>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</si>
  <si>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</si>
  <si>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</si>
  <si>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</si>
  <si>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</si>
  <si>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</si>
  <si>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</si>
  <si>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</si>
  <si>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</si>
  <si>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</si>
  <si>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</si>
  <si>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</si>
  <si>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</si>
  <si>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</si>
  <si>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</si>
  <si>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</si>
  <si>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</si>
  <si>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</si>
  <si>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</si>
  <si>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</si>
  <si>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</si>
  <si>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</si>
  <si>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</si>
  <si>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</si>
  <si>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</si>
  <si>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</si>
  <si>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</si>
  <si>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</si>
  <si>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</si>
  <si>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</si>
  <si>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</si>
  <si>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</si>
  <si>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</si>
  <si>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</si>
  <si>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</si>
  <si>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</si>
  <si>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</si>
  <si>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</si>
  <si>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</si>
  <si>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</si>
  <si>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</si>
  <si>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</si>
  <si>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</si>
  <si>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</si>
  <si>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</si>
  <si>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</si>
  <si>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</si>
  <si>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</si>
  <si>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</si>
  <si>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</si>
  <si>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</si>
  <si>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</si>
  <si>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</si>
  <si>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</si>
  <si>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</si>
  <si>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</si>
  <si>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</si>
  <si>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</si>
  <si>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</si>
  <si>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</si>
  <si>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</si>
  <si>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</si>
  <si>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</si>
  <si>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</si>
  <si>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</si>
  <si>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</si>
  <si>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</si>
  <si>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</si>
  <si>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</si>
  <si>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</si>
  <si>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</si>
  <si>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</si>
  <si>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</si>
  <si>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</si>
  <si>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</si>
  <si>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</si>
  <si>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</si>
  <si>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</si>
  <si>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</si>
  <si>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</si>
  <si>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</si>
  <si>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</si>
  <si>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</si>
  <si>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</si>
  <si>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</si>
  <si>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</si>
  <si>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</si>
  <si>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</si>
  <si>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</si>
  <si>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</si>
  <si>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</si>
  <si>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</si>
  <si>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</si>
  <si>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</si>
  <si>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</si>
  <si>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</si>
  <si>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</si>
  <si>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</si>
  <si>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</si>
  <si>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</si>
  <si>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</si>
  <si>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</si>
  <si>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</si>
  <si>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</si>
  <si>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</si>
  <si>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</si>
  <si>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</si>
  <si>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</si>
  <si>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</si>
  <si>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</si>
  <si>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</si>
  <si>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</si>
  <si>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</si>
  <si>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</si>
  <si>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</si>
  <si>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</si>
  <si>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</si>
  <si>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</si>
  <si>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</si>
  <si>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</si>
  <si>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</si>
  <si>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</si>
  <si>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</si>
  <si>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</si>
  <si>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</si>
  <si>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</si>
  <si>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</si>
  <si>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</si>
  <si>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</si>
  <si>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</si>
  <si>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</si>
  <si>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</si>
  <si>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</si>
  <si>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</si>
  <si>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</si>
  <si>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</si>
  <si>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</si>
  <si>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</si>
  <si>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</si>
  <si>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</si>
  <si>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</si>
  <si>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</si>
  <si>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</si>
  <si>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</si>
  <si>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</si>
  <si>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</si>
  <si>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</si>
  <si>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</si>
  <si>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</si>
  <si>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</si>
  <si>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</si>
  <si>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</si>
  <si>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</si>
  <si>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</si>
  <si>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</si>
  <si>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</si>
  <si>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</si>
  <si>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</si>
  <si>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</si>
  <si>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</si>
  <si>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</si>
  <si>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</si>
  <si>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</si>
  <si>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</si>
  <si>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</si>
  <si>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</si>
  <si>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</si>
  <si>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</si>
  <si>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</si>
  <si>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</si>
  <si>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</si>
  <si>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</si>
  <si>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</si>
  <si>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</si>
  <si>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</si>
  <si>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</si>
  <si>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</si>
  <si>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</si>
  <si>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</si>
  <si>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</si>
  <si>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</si>
  <si>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</si>
  <si>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</si>
  <si>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</si>
  <si>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</si>
  <si>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</si>
  <si>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</si>
  <si>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</si>
  <si>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</si>
  <si>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</si>
  <si>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</si>
  <si>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</si>
  <si>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</si>
  <si>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</si>
  <si>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</si>
  <si>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</si>
  <si>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</si>
  <si>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</si>
  <si>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</si>
  <si>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</si>
  <si>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</si>
  <si>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</si>
  <si>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</si>
  <si>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</si>
  <si>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</si>
  <si>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</si>
  <si>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</si>
  <si>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</si>
  <si>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</si>
  <si>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</si>
  <si>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</si>
  <si>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</si>
  <si>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</si>
  <si>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</si>
  <si>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</si>
  <si>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</si>
  <si>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</si>
  <si>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</si>
  <si>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</si>
  <si>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</si>
  <si>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</si>
  <si>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</si>
  <si>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</si>
  <si>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</si>
  <si>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</si>
  <si>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</si>
  <si>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</si>
  <si>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</si>
  <si>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</si>
  <si>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</si>
  <si>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</si>
  <si>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</si>
  <si>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</si>
  <si>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</si>
  <si>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</si>
  <si>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</si>
  <si>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</si>
  <si>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</si>
  <si>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</si>
  <si>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</si>
  <si>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</si>
  <si>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</si>
  <si>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</si>
  <si>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</si>
  <si>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</si>
  <si>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</si>
  <si>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</si>
  <si>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</si>
  <si>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</si>
  <si>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</si>
  <si>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</si>
  <si>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</si>
  <si>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</si>
  <si>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</si>
  <si>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</si>
  <si>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</si>
  <si>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</si>
  <si>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</si>
  <si>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</si>
  <si>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</si>
  <si>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</si>
  <si>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</si>
  <si>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</si>
  <si>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</si>
  <si>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</si>
  <si>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</si>
  <si>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</si>
  <si>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</si>
  <si>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</si>
  <si>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</si>
  <si>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</si>
  <si>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</si>
  <si>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</si>
  <si>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</si>
  <si>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</si>
  <si>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</si>
  <si>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</si>
  <si>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</si>
  <si>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</si>
  <si>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</si>
  <si>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</si>
  <si>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</si>
  <si>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</si>
  <si>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</si>
  <si>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</si>
  <si>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</si>
  <si>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</si>
  <si>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</si>
  <si>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</si>
  <si>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</si>
  <si>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</si>
  <si>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</si>
  <si>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</si>
  <si>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</si>
  <si>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</si>
  <si>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</si>
  <si>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</si>
  <si>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</si>
  <si>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</si>
  <si>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</si>
  <si>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</si>
  <si>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</si>
  <si>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</si>
  <si>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</si>
  <si>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</si>
  <si>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</si>
  <si>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</si>
  <si>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</si>
  <si>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</si>
  <si>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</si>
  <si>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</si>
  <si>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</si>
  <si>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</si>
  <si>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</si>
  <si>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</si>
  <si>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</si>
  <si>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</si>
  <si>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</si>
  <si>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</si>
  <si>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</si>
  <si>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</si>
  <si>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</si>
  <si>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</si>
  <si>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</si>
  <si>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</si>
  <si>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</si>
  <si>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</si>
  <si>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</si>
  <si>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</si>
  <si>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</si>
  <si>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</si>
  <si>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</si>
  <si>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</si>
  <si>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</si>
  <si>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</si>
  <si>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</si>
  <si>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</si>
  <si>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</si>
  <si>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</si>
  <si>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</si>
  <si>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</si>
  <si>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</si>
  <si>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</si>
  <si>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</si>
  <si>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</si>
  <si>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</si>
  <si>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</si>
  <si>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</si>
  <si>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</si>
  <si>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</si>
  <si>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</si>
  <si>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</si>
  <si>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</si>
  <si>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</si>
  <si>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</si>
  <si>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</si>
  <si>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</si>
  <si>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</si>
  <si>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</si>
  <si>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</si>
  <si>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</si>
  <si>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</si>
  <si>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</si>
  <si>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</si>
  <si>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</si>
  <si>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</si>
  <si>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</si>
  <si>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</si>
  <si>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</si>
  <si>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</si>
  <si>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</si>
  <si>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</si>
  <si>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</si>
  <si>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</si>
  <si>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</si>
  <si>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</si>
  <si>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</si>
  <si>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</si>
  <si>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</si>
  <si>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</si>
  <si>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</si>
  <si>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</si>
  <si>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</si>
  <si>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</si>
  <si>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</si>
  <si>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</si>
  <si>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</si>
  <si>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</si>
  <si>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</si>
  <si>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</si>
  <si>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</si>
  <si>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</si>
  <si>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</si>
  <si>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</si>
  <si>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</si>
  <si>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</si>
  <si>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</si>
  <si>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</si>
  <si>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</si>
  <si>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</si>
  <si>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</si>
  <si>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</si>
  <si>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</si>
  <si>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</si>
  <si>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</si>
  <si>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</si>
  <si>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</si>
  <si>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</si>
  <si>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</si>
  <si>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</si>
  <si>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</si>
  <si>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</si>
  <si>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</si>
  <si>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</si>
  <si>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</si>
  <si>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</si>
  <si>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</si>
  <si>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</si>
  <si>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</si>
  <si>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</si>
  <si>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</si>
  <si>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</si>
  <si>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</si>
  <si>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</si>
  <si>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</si>
  <si>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</si>
  <si>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</si>
  <si>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</si>
  <si>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</si>
  <si>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</si>
  <si>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</si>
  <si>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</si>
  <si>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</si>
  <si>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</si>
  <si>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</si>
  <si>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</si>
  <si>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</si>
  <si>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</si>
  <si>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</si>
  <si>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</si>
  <si>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</si>
  <si>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</si>
  <si>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</si>
  <si>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</si>
  <si>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</si>
  <si>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</si>
  <si>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</si>
  <si>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</si>
  <si>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</si>
  <si>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</si>
  <si>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</si>
  <si>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</si>
  <si>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</si>
  <si>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</si>
  <si>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</si>
  <si>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</si>
  <si>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</si>
  <si>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</si>
  <si>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</si>
  <si>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</si>
  <si>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</si>
  <si>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</si>
  <si>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</si>
  <si>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</si>
  <si>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</si>
  <si>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</si>
  <si>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</si>
  <si>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</si>
  <si>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</si>
  <si>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</si>
  <si>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</si>
  <si>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</si>
  <si>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</si>
  <si>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</si>
  <si>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</si>
  <si>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</si>
  <si>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</si>
  <si>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</si>
  <si>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</si>
  <si>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</si>
  <si>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</si>
  <si>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</si>
  <si>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</si>
  <si>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</si>
  <si>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</si>
  <si>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</si>
  <si>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</si>
  <si>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</si>
  <si>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</si>
  <si>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</si>
  <si>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</si>
  <si>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</si>
  <si>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</si>
  <si>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</si>
  <si>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</si>
  <si>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</si>
  <si>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</si>
  <si>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</si>
  <si>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</si>
  <si>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</si>
  <si>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</si>
  <si>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</si>
  <si>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</si>
  <si>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</si>
  <si>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</si>
  <si>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</si>
  <si>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</si>
  <si>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</si>
  <si>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</si>
  <si>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</si>
  <si>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</si>
  <si>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</si>
  <si>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</si>
  <si>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</si>
  <si>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</si>
  <si>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</si>
  <si>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</si>
  <si>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</si>
  <si>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</si>
  <si>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</si>
  <si>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</si>
  <si>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</si>
  <si>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</si>
  <si>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</si>
  <si>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</si>
  <si>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</si>
  <si>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</si>
  <si>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</si>
  <si>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</si>
  <si>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</si>
  <si>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</si>
  <si>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</si>
  <si>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</si>
  <si>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</si>
  <si>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</si>
  <si>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</si>
  <si>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</si>
  <si>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</si>
  <si>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</si>
  <si>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</si>
  <si>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</si>
  <si>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</si>
  <si>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</si>
  <si>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</si>
  <si>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</si>
  <si>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</si>
  <si>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</si>
  <si>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</si>
  <si>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</si>
  <si>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</si>
  <si>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</si>
  <si>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</si>
  <si>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</si>
  <si>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</si>
  <si>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</si>
  <si>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</si>
  <si>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</si>
  <si>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</si>
  <si>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</si>
  <si>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</si>
  <si>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</si>
  <si>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</si>
  <si>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</si>
  <si>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</si>
  <si>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</si>
  <si>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</si>
  <si>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</si>
  <si>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</si>
  <si>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</si>
  <si>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</si>
  <si>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</si>
  <si>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</si>
  <si>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</si>
  <si>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</si>
  <si>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</si>
  <si>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</si>
  <si>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</si>
  <si>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</si>
  <si>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</si>
  <si>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</si>
  <si>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</si>
  <si>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</si>
  <si>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</si>
  <si>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</si>
  <si>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</si>
  <si>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</si>
  <si>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</si>
  <si>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</si>
  <si>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</si>
  <si>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</si>
  <si>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</si>
  <si>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</si>
  <si>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</si>
  <si>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</si>
  <si>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</si>
  <si>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</si>
  <si>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</si>
  <si>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</si>
  <si>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</si>
  <si>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</si>
  <si>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</si>
  <si>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</si>
  <si>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</si>
  <si>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</si>
  <si>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</si>
  <si>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</si>
  <si>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</si>
  <si>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</si>
  <si>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</si>
  <si>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</si>
  <si>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</si>
  <si>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</si>
  <si>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</si>
  <si>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</si>
  <si>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</si>
  <si>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</si>
  <si>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</si>
  <si>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</si>
  <si>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</si>
  <si>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</si>
  <si>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</si>
  <si>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</si>
  <si>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</si>
  <si>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</si>
  <si>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</si>
  <si>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</si>
  <si>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</si>
  <si>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</si>
  <si>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</si>
  <si>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</si>
  <si>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</si>
  <si>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</si>
  <si>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</si>
  <si>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</si>
  <si>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</si>
  <si>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</si>
  <si>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</si>
  <si>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</si>
  <si>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</si>
  <si>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</si>
  <si>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</si>
  <si>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</si>
  <si>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</si>
  <si>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</si>
  <si>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</si>
  <si>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</si>
  <si>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</si>
  <si>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</si>
  <si>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</si>
  <si>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</si>
  <si>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</si>
  <si>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</si>
  <si>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</si>
  <si>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</si>
  <si>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</si>
  <si>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</si>
  <si>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</si>
  <si>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</si>
  <si>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</si>
  <si>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</si>
  <si>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</si>
  <si>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</si>
  <si>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</si>
  <si>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</si>
  <si>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</si>
  <si>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</si>
  <si>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</si>
  <si>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</si>
  <si>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</si>
  <si>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</si>
  <si>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</si>
  <si>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</si>
  <si>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</si>
  <si>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</si>
  <si>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</si>
  <si>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</si>
  <si>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</si>
  <si>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</si>
  <si>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</si>
  <si>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</si>
  <si>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</si>
  <si>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</si>
  <si>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</si>
  <si>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</si>
  <si>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</si>
  <si>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</si>
  <si>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</si>
  <si>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</si>
  <si>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</si>
  <si>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</si>
  <si>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</si>
  <si>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</si>
  <si>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</si>
  <si>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</si>
  <si>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</si>
  <si>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</si>
  <si>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</si>
  <si>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</si>
  <si>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</si>
  <si>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</si>
  <si>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</si>
  <si>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</si>
  <si>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</si>
  <si>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</si>
  <si>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</si>
  <si>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</si>
  <si>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</si>
  <si>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</si>
  <si>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</si>
  <si>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</si>
  <si>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</si>
  <si>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</si>
  <si>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</si>
  <si>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</si>
  <si>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</si>
  <si>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</si>
  <si>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</si>
  <si>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</si>
  <si>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</si>
  <si>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</si>
  <si>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</si>
  <si>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</si>
  <si>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</si>
  <si>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</si>
  <si>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</si>
  <si>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</si>
  <si>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</si>
  <si>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</si>
  <si>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</si>
  <si>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</si>
  <si>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</si>
  <si>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</si>
  <si>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</si>
  <si>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</si>
  <si>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</si>
  <si>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</si>
  <si>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</si>
  <si>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</si>
  <si>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</si>
  <si>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</si>
  <si>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</si>
  <si>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</si>
  <si>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</si>
  <si>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</si>
  <si>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</si>
  <si>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</si>
  <si>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</si>
  <si>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</si>
  <si>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</si>
  <si>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</si>
  <si>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</si>
  <si>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</si>
  <si>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</si>
  <si>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</si>
  <si>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</si>
  <si>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</si>
  <si>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</si>
  <si>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</si>
  <si>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</si>
  <si>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</si>
  <si>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</si>
  <si>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</si>
  <si>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</si>
  <si>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</si>
  <si>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</si>
  <si>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</si>
  <si>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</si>
  <si>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</si>
  <si>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</si>
  <si>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</si>
  <si>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</si>
  <si>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</si>
  <si>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</si>
  <si>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</si>
  <si>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</si>
  <si>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</si>
  <si>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</si>
  <si>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</si>
  <si>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</si>
  <si>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</si>
  <si>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</si>
  <si>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</si>
  <si>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</si>
  <si>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</si>
  <si>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</si>
  <si>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</si>
  <si>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</si>
  <si>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</si>
  <si>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</si>
  <si>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</si>
  <si>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</si>
  <si>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</si>
  <si>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</si>
  <si>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</si>
  <si>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</si>
  <si>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</si>
  <si>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</si>
  <si>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</si>
  <si>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</si>
  <si>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</si>
  <si>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</si>
  <si>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</si>
  <si>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</si>
  <si>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</si>
  <si>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</si>
  <si>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</si>
  <si>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</si>
  <si>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</si>
  <si>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</si>
  <si>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</si>
  <si>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</si>
  <si>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</si>
  <si>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</si>
  <si>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</si>
  <si>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</si>
  <si>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</si>
  <si>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</si>
  <si>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</si>
  <si>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</si>
  <si>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</si>
  <si>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</si>
  <si>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</si>
  <si>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</si>
  <si>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</si>
  <si>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</si>
  <si>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</si>
  <si>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</si>
  <si>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</si>
  <si>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</si>
  <si>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</si>
  <si>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</si>
  <si>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</si>
  <si>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</si>
  <si>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</si>
  <si>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</si>
  <si>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</si>
  <si>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</si>
  <si>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</si>
  <si>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</si>
  <si>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</si>
  <si>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</si>
  <si>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</si>
  <si>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</si>
  <si>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</si>
  <si>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</si>
  <si>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</si>
  <si>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</si>
  <si>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</si>
  <si>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</si>
  <si>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</si>
  <si>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</si>
  <si>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</si>
  <si>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</si>
  <si>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</si>
  <si>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</si>
  <si>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</si>
  <si>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</si>
  <si>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</si>
  <si>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</si>
  <si>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</si>
  <si>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</si>
  <si>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</si>
  <si>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</si>
  <si>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</si>
  <si>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</si>
  <si>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</si>
  <si>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</si>
  <si>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</si>
  <si>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</si>
  <si>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</si>
  <si>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</si>
  <si>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</si>
  <si>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</si>
  <si>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</si>
  <si>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</si>
  <si>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</si>
  <si>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</si>
  <si>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</si>
  <si>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</si>
  <si>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</si>
  <si>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</si>
  <si>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</si>
  <si>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</si>
  <si>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</si>
  <si>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</si>
  <si>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</si>
  <si>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</si>
  <si>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</si>
  <si>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</si>
  <si>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</si>
  <si>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</si>
  <si>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</si>
  <si>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</si>
  <si>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</si>
  <si>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</si>
  <si>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</si>
  <si>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</si>
  <si>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</si>
  <si>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</si>
  <si>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</si>
  <si>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</si>
  <si>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</si>
  <si>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</si>
  <si>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</si>
  <si>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</si>
  <si>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</si>
  <si>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</si>
  <si>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</si>
  <si>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</si>
  <si>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</si>
  <si>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</si>
  <si>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</si>
  <si>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</si>
  <si>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</si>
  <si>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</si>
  <si>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</si>
  <si>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</si>
  <si>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</si>
  <si>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</si>
  <si>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</si>
  <si>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</si>
  <si>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</si>
  <si>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</si>
  <si>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</si>
  <si>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</si>
  <si>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</si>
  <si>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</si>
  <si>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</si>
  <si>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</si>
  <si>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</si>
  <si>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</si>
  <si>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</si>
  <si>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</si>
  <si>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</si>
  <si>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</si>
  <si>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</si>
  <si>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</si>
  <si>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</si>
  <si>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</si>
  <si>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</si>
  <si>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</si>
  <si>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</si>
  <si>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</si>
  <si>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</si>
  <si>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</si>
  <si>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</si>
  <si>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</si>
  <si>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</si>
  <si>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</si>
  <si>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</si>
  <si>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</si>
  <si>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</si>
  <si>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</si>
  <si>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</si>
  <si>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</si>
  <si>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</si>
  <si>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</si>
  <si>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</si>
  <si>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</si>
  <si>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</si>
  <si>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</si>
  <si>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</si>
  <si>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</si>
  <si>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</si>
  <si>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</si>
  <si>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</si>
  <si>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</si>
  <si>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</si>
  <si>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</si>
  <si>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</si>
  <si>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</si>
  <si>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</si>
  <si>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</si>
  <si>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</si>
  <si>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</si>
  <si>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</si>
  <si>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</si>
  <si>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</si>
  <si>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</si>
  <si>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</si>
  <si>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</si>
  <si>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</si>
  <si>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</si>
  <si>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</si>
  <si>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</si>
  <si>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</si>
  <si>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</si>
  <si>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</si>
  <si>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</si>
  <si>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</si>
  <si>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</si>
  <si>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</si>
  <si>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</si>
  <si>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</si>
  <si>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</si>
  <si>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</si>
  <si>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</si>
  <si>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</si>
  <si>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</si>
  <si>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</si>
  <si>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</si>
  <si>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</si>
  <si>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</si>
  <si>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</si>
  <si>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</si>
  <si>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</si>
  <si>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</si>
  <si>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</si>
  <si>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</si>
  <si>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</si>
  <si>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</si>
  <si>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</si>
  <si>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</si>
  <si>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</si>
  <si>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</si>
  <si>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</si>
  <si>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</si>
  <si>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</si>
  <si>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</si>
  <si>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</si>
  <si>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</si>
  <si>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</si>
  <si>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</si>
  <si>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</si>
  <si>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</si>
  <si>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</si>
  <si>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</si>
  <si>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</si>
  <si>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</si>
  <si>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</si>
  <si>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</si>
  <si>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</si>
  <si>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</si>
  <si>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</si>
  <si>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</si>
  <si>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</si>
  <si>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</si>
  <si>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</si>
  <si>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</si>
  <si>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</si>
  <si>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</si>
  <si>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</si>
  <si>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</si>
  <si>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</si>
  <si>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</si>
  <si>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</si>
  <si>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</si>
  <si>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</si>
  <si>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</si>
  <si>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</si>
  <si>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</si>
  <si>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</si>
  <si>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</si>
  <si>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</si>
  <si>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</si>
  <si>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</si>
  <si>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</si>
  <si>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</si>
  <si>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</si>
  <si>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</si>
  <si>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</si>
  <si>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</si>
  <si>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</si>
  <si>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</si>
  <si>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</si>
  <si>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</si>
  <si>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</si>
  <si>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</si>
  <si>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</si>
  <si>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</si>
  <si>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</si>
  <si>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</si>
  <si>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</si>
  <si>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</si>
  <si>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</si>
  <si>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</si>
  <si>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</si>
  <si>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</si>
  <si>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</si>
  <si>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</si>
  <si>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</si>
  <si>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</si>
  <si>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</si>
  <si>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</si>
  <si>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</si>
  <si>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</si>
  <si>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</si>
  <si>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</si>
  <si>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</si>
  <si>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</si>
  <si>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</si>
  <si>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</si>
  <si>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</si>
  <si>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</si>
  <si>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</si>
  <si>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</si>
  <si>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</si>
  <si>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</si>
  <si>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</si>
  <si>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</si>
  <si>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</si>
  <si>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</si>
  <si>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</si>
  <si>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</si>
  <si>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</si>
  <si>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</si>
  <si>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</si>
  <si>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</si>
  <si>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</si>
  <si>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</si>
  <si>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</si>
  <si>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</si>
  <si>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</si>
  <si>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</si>
  <si>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</si>
  <si>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</si>
  <si>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</si>
  <si>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</si>
  <si>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</si>
  <si>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</si>
  <si>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</si>
  <si>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</si>
  <si>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</si>
  <si>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</si>
  <si>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</si>
  <si>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</si>
  <si>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</si>
  <si>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</si>
  <si>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</si>
  <si>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</si>
  <si>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</si>
  <si>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</si>
  <si>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</si>
  <si>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</si>
  <si>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</si>
  <si>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</si>
  <si>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</si>
  <si>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</si>
  <si>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</si>
  <si>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</si>
  <si>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</si>
  <si>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</si>
  <si>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</si>
  <si>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</si>
  <si>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</si>
  <si>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</si>
  <si>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</si>
  <si>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</si>
  <si>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</si>
  <si>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</si>
  <si>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</si>
  <si>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</si>
  <si>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</si>
  <si>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</si>
  <si>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</si>
  <si>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</si>
  <si>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</si>
  <si>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</si>
  <si>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</si>
  <si>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</si>
  <si>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</si>
  <si>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</si>
  <si>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</si>
  <si>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</si>
  <si>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</si>
  <si>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</si>
  <si>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</si>
  <si>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</si>
  <si>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</si>
  <si>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</si>
  <si>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</si>
  <si>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</si>
  <si>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</si>
  <si>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</si>
  <si>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</si>
  <si>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</si>
  <si>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</si>
  <si>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</si>
  <si>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</si>
  <si>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</si>
  <si>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</si>
  <si>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</si>
  <si>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</si>
  <si>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</si>
  <si>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</si>
  <si>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</si>
  <si>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</si>
  <si>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</si>
  <si>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</si>
  <si>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</si>
  <si>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</si>
  <si>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</si>
  <si>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</si>
  <si>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</si>
  <si>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</si>
  <si>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</si>
  <si>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</si>
  <si>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</si>
  <si>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</si>
  <si>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</si>
  <si>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</si>
  <si>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</si>
  <si>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</si>
  <si>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</si>
  <si>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</si>
  <si>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</si>
  <si>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</si>
  <si>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</si>
  <si>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</si>
  <si>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</si>
  <si>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</si>
  <si>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</si>
  <si>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</si>
  <si>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</si>
  <si>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</si>
  <si>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</si>
  <si>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</si>
  <si>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</si>
  <si>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</si>
  <si>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</si>
  <si>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</si>
  <si>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</si>
  <si>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</si>
  <si>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</si>
  <si>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</si>
  <si>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</si>
  <si>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</si>
  <si>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</si>
  <si>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</si>
  <si>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</si>
  <si>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</si>
  <si>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</si>
  <si>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</si>
  <si>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</si>
  <si>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</si>
  <si>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</si>
  <si>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</si>
  <si>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</si>
  <si>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</si>
  <si>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</si>
  <si>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</si>
  <si>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</si>
  <si>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</si>
  <si>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</si>
  <si>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</si>
  <si>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</si>
  <si>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</si>
  <si>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</si>
  <si>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</si>
  <si>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</si>
  <si>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</si>
  <si>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</si>
  <si>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</si>
  <si>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</si>
  <si>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</si>
  <si>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</si>
  <si>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</si>
  <si>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</si>
  <si>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</si>
  <si>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</si>
  <si>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</si>
  <si>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</si>
  <si>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</si>
  <si>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</si>
  <si>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</si>
  <si>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</si>
  <si>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</si>
  <si>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</si>
  <si>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</si>
  <si>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</si>
  <si>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</si>
  <si>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</si>
  <si>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</si>
  <si>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</si>
  <si>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</si>
  <si>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</si>
  <si>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</si>
  <si>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</si>
  <si>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</si>
  <si>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</si>
  <si>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</si>
  <si>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</si>
  <si>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</si>
  <si>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</si>
  <si>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</si>
  <si>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</si>
  <si>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</si>
  <si>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</si>
  <si>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</si>
  <si>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</si>
  <si>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</si>
  <si>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</si>
  <si>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</si>
  <si>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</si>
  <si>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</si>
  <si>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</si>
  <si>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</si>
  <si>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</si>
  <si>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</si>
  <si>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</si>
  <si>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</si>
  <si>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</si>
  <si>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</si>
  <si>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</si>
  <si>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</si>
  <si>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</si>
  <si>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</si>
  <si>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</si>
  <si>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</si>
  <si>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</si>
  <si>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</si>
  <si>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</si>
  <si>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</si>
  <si>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</si>
  <si>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</si>
  <si>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</si>
  <si>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</si>
  <si>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</si>
  <si>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</si>
  <si>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</si>
  <si>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</si>
  <si>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</si>
  <si>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</si>
  <si>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</si>
  <si>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</si>
  <si>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</si>
  <si>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</si>
  <si>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</si>
  <si>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</si>
  <si>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</si>
  <si>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</si>
  <si>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</si>
  <si>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</si>
  <si>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</si>
  <si>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</si>
  <si>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</si>
  <si>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</si>
  <si>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</si>
  <si>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</si>
  <si>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</si>
  <si>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</si>
  <si>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</si>
  <si>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</si>
  <si>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</si>
  <si>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</si>
  <si>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</si>
  <si>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</si>
  <si>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</si>
  <si>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</si>
  <si>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</si>
  <si>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</si>
  <si>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</si>
  <si>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</si>
  <si>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</si>
  <si>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</si>
  <si>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</si>
  <si>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</si>
  <si>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</si>
  <si>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</si>
  <si>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</si>
  <si>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</si>
  <si>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</si>
  <si>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</si>
  <si>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</si>
  <si>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</si>
  <si>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</si>
  <si>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</si>
  <si>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</si>
  <si>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</si>
  <si>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</si>
  <si>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</si>
  <si>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</si>
  <si>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</si>
  <si>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</si>
  <si>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</si>
  <si>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</si>
  <si>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</si>
  <si>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</si>
  <si>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</si>
  <si>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</si>
  <si>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</si>
  <si>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</si>
  <si>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</si>
  <si>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</si>
  <si>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</si>
  <si>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</si>
  <si>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</si>
  <si>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</si>
  <si>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</si>
  <si>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</si>
  <si>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</si>
  <si>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</si>
  <si>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</si>
  <si>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</si>
  <si>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</si>
  <si>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</si>
  <si>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</si>
  <si>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</si>
  <si>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</si>
  <si>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</si>
  <si>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</si>
  <si>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</si>
  <si>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</si>
  <si>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</si>
  <si>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</si>
  <si>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</si>
  <si>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</si>
  <si>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</si>
  <si>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</si>
  <si>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</si>
  <si>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</si>
  <si>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</si>
  <si>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</si>
  <si>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</si>
  <si>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</si>
  <si>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</si>
  <si>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</si>
  <si>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</si>
  <si>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</si>
  <si>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</si>
  <si>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</si>
  <si>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</si>
  <si>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</si>
  <si>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</si>
  <si>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</si>
  <si>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</si>
  <si>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</si>
  <si>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</si>
  <si>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</si>
  <si>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</si>
  <si>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</si>
  <si>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</si>
  <si>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</si>
  <si>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</si>
  <si>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</si>
  <si>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</si>
  <si>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</si>
  <si>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</si>
  <si>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</si>
  <si>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</si>
  <si>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</si>
  <si>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</si>
  <si>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</si>
  <si>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</si>
  <si>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</si>
  <si>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</si>
  <si>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</si>
  <si>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</si>
  <si>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</si>
  <si>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</si>
  <si>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</si>
  <si>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</si>
  <si>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</si>
  <si>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</si>
  <si>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</si>
  <si>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</si>
  <si>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</si>
  <si>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</si>
  <si>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</si>
  <si>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</si>
  <si>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</si>
  <si>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</si>
  <si>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</si>
  <si>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</si>
  <si>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</si>
  <si>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</si>
  <si>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</si>
  <si>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</si>
  <si>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</si>
  <si>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</si>
  <si>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</si>
  <si>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</si>
  <si>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</si>
  <si>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</si>
  <si>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</si>
  <si>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</si>
  <si>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</si>
  <si>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</si>
  <si>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</si>
  <si>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</si>
  <si>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</si>
  <si>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</si>
  <si>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</si>
  <si>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</si>
  <si>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</si>
  <si>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</si>
  <si>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</si>
  <si>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</si>
  <si>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</si>
  <si>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</si>
  <si>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</si>
  <si>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</si>
  <si>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</si>
  <si>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</si>
  <si>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</si>
  <si>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</si>
  <si>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</si>
  <si>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</si>
  <si>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</si>
  <si>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</si>
  <si>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</si>
  <si>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</si>
  <si>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</si>
  <si>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</si>
  <si>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</si>
  <si>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</si>
  <si>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</si>
  <si>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</si>
  <si>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</si>
  <si>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</si>
  <si>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</si>
  <si>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</si>
  <si>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</si>
  <si>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</si>
  <si>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</si>
  <si>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</si>
  <si>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</si>
  <si>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</si>
  <si>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</si>
  <si>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</si>
  <si>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</si>
  <si>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</si>
  <si>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</si>
  <si>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</si>
  <si>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</si>
  <si>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</si>
  <si>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</si>
  <si>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</si>
  <si>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</si>
  <si>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</si>
  <si>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</si>
  <si>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</si>
  <si>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</si>
  <si>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</si>
  <si>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</si>
  <si>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</si>
  <si>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</si>
  <si>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</si>
  <si>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</si>
  <si>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</si>
  <si>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</si>
  <si>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</si>
  <si>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</si>
  <si>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</si>
  <si>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</si>
  <si>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</si>
  <si>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</si>
  <si>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</si>
  <si>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</si>
  <si>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</si>
  <si>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</si>
  <si>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</si>
  <si>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</si>
  <si>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</si>
  <si>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</si>
  <si>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</si>
  <si>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</si>
  <si>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</si>
  <si>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</si>
  <si>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</si>
  <si>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</si>
  <si>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</si>
  <si>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</si>
  <si>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</si>
  <si>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</si>
  <si>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</si>
  <si>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</si>
  <si>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</si>
  <si>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</si>
  <si>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</si>
  <si>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</si>
  <si>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</si>
  <si>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</si>
  <si>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</si>
  <si>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</si>
  <si>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</si>
  <si>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</si>
  <si>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</si>
  <si>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</si>
  <si>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</si>
  <si>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</si>
  <si>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</si>
  <si>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</si>
  <si>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</si>
  <si>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</si>
  <si>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</si>
  <si>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</si>
  <si>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</si>
  <si>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</si>
  <si>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</si>
  <si>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</si>
  <si>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</si>
  <si>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</si>
  <si>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</si>
  <si>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</si>
  <si>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</si>
  <si>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</si>
  <si>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</si>
  <si>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</si>
  <si>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</si>
  <si>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</si>
  <si>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</si>
  <si>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</si>
  <si>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</si>
  <si>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</si>
  <si>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</si>
  <si>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</si>
  <si>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</si>
  <si>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</si>
  <si>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</si>
  <si>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</si>
  <si>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</si>
  <si>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</si>
  <si>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</si>
  <si>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</si>
  <si>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</si>
  <si>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</si>
  <si>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</si>
  <si>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</si>
  <si>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</si>
  <si>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</si>
  <si>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</si>
  <si>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</si>
  <si>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</si>
  <si>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</si>
  <si>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</si>
  <si>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</si>
  <si>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</si>
  <si>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</si>
  <si>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</si>
  <si>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</si>
  <si>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</si>
  <si>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</si>
  <si>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</si>
  <si>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</si>
  <si>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</si>
  <si>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</si>
  <si>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</si>
  <si>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</si>
  <si>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</si>
  <si>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</si>
  <si>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</si>
  <si>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</si>
  <si>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</si>
  <si>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</si>
  <si>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</si>
  <si>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</si>
  <si>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</si>
  <si>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</si>
  <si>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</si>
  <si>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</si>
  <si>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</si>
  <si>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</si>
  <si>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</si>
  <si>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</si>
  <si>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</si>
  <si>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</si>
  <si>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</si>
  <si>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</si>
  <si>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</si>
  <si>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</si>
  <si>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</si>
  <si>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</si>
  <si>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</si>
  <si>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</si>
  <si>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</si>
  <si>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</si>
  <si>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</si>
  <si>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</si>
  <si>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</si>
  <si>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</si>
  <si>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</si>
  <si>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</si>
  <si>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</si>
  <si>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</si>
  <si>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</si>
  <si>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</si>
  <si>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</si>
  <si>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</si>
  <si>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</si>
  <si>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</si>
  <si>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</si>
  <si>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</si>
  <si>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</si>
  <si>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</si>
  <si>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</si>
  <si>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</si>
  <si>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</si>
  <si>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</si>
  <si>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</si>
  <si>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</si>
  <si>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</si>
  <si>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</si>
  <si>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</si>
  <si>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</si>
  <si>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</si>
  <si>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</si>
  <si>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</si>
  <si>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</si>
  <si>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</si>
  <si>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</si>
  <si>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</si>
  <si>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</si>
  <si>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</si>
  <si>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</si>
  <si>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</si>
  <si>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</si>
  <si>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</si>
  <si>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</si>
  <si>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</si>
  <si>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</si>
  <si>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</si>
  <si>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</si>
  <si>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</si>
  <si>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</si>
  <si>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</si>
  <si>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</si>
  <si>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</si>
  <si>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</si>
  <si>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</si>
  <si>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</si>
  <si>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</si>
  <si>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</si>
  <si>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</si>
  <si>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</si>
  <si>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</si>
  <si>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</si>
  <si>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</si>
  <si>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</si>
  <si>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</si>
  <si>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</si>
  <si>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</si>
  <si>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</si>
  <si>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</si>
  <si>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</si>
  <si>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</si>
  <si>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</si>
  <si>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</si>
  <si>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</si>
  <si>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</si>
  <si>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</si>
  <si>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</si>
  <si>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</si>
  <si>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</si>
  <si>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</si>
  <si>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</si>
  <si>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</si>
  <si>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</si>
  <si>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</si>
  <si>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</si>
  <si>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</si>
  <si>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</si>
  <si>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</si>
  <si>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</si>
  <si>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</si>
  <si>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</si>
  <si>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</si>
  <si>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</si>
  <si>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</si>
  <si>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</si>
  <si>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</si>
  <si>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</si>
  <si>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</si>
  <si>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</si>
  <si>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</si>
  <si>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</si>
  <si>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</si>
  <si>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</si>
  <si>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</si>
  <si>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</si>
  <si>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</si>
  <si>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</si>
  <si>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</si>
  <si>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</si>
  <si>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</si>
  <si>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</si>
  <si>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</si>
  <si>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</si>
  <si>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</si>
  <si>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</si>
  <si>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</si>
  <si>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</si>
  <si>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</si>
  <si>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</si>
  <si>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</si>
  <si>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</si>
  <si>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</si>
  <si>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</si>
  <si>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</si>
  <si>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</si>
  <si>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</si>
  <si>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</si>
  <si>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</si>
  <si>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</si>
  <si>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</si>
  <si>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</si>
  <si>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</si>
  <si>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</si>
  <si>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</si>
  <si>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</si>
  <si>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</si>
  <si>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</si>
  <si>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</si>
  <si>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</si>
  <si>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</si>
  <si>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</si>
  <si>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</si>
  <si>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</si>
  <si>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</si>
  <si>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</si>
  <si>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</si>
  <si>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</si>
  <si>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</si>
  <si>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</si>
  <si>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</si>
  <si>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</si>
  <si>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</si>
  <si>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</si>
  <si>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</si>
  <si>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</si>
  <si>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</si>
  <si>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</si>
  <si>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</si>
  <si>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</si>
  <si>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</si>
  <si>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</si>
  <si>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</si>
  <si>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</si>
  <si>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</si>
  <si>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</si>
  <si>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</si>
  <si>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</si>
  <si>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</si>
  <si>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</si>
  <si>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</si>
  <si>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</si>
  <si>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</si>
  <si>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</si>
  <si>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</si>
  <si>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</si>
  <si>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</si>
  <si>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</si>
  <si>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</si>
  <si>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</si>
  <si>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</si>
  <si>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</si>
  <si>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</si>
  <si>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</si>
  <si>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</si>
  <si>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</si>
  <si>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</si>
  <si>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</si>
  <si>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</si>
  <si>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</si>
  <si>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</si>
  <si>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</si>
  <si>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</si>
  <si>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</si>
  <si>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</si>
  <si>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</si>
  <si>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</si>
  <si>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</si>
  <si>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</si>
  <si>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</si>
  <si>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</si>
  <si>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</si>
  <si>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</si>
  <si>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</si>
  <si>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</si>
  <si>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</si>
  <si>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</si>
  <si>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</si>
  <si>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</si>
  <si>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</si>
  <si>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</si>
  <si>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</si>
  <si>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</si>
  <si>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</si>
  <si>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</si>
  <si>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</si>
  <si>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</si>
  <si>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</si>
  <si>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</si>
  <si>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</si>
  <si>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</si>
  <si>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</si>
  <si>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</si>
  <si>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</si>
  <si>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</si>
  <si>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</si>
  <si>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</si>
  <si>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</si>
  <si>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</si>
  <si>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</si>
  <si>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</si>
  <si>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</si>
  <si>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</si>
  <si>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</si>
  <si>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</si>
  <si>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</si>
  <si>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</si>
  <si>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</si>
  <si>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</si>
  <si>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</si>
  <si>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</si>
  <si>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</si>
  <si>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</si>
  <si>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</si>
  <si>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</si>
  <si>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</si>
  <si>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</si>
  <si>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</si>
  <si>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</si>
  <si>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</si>
  <si>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</si>
  <si>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</si>
  <si>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</si>
  <si>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</si>
  <si>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</si>
  <si>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</si>
  <si>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</si>
  <si>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</si>
  <si>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</si>
  <si>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</si>
  <si>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</si>
  <si>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</si>
  <si>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</si>
  <si>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</si>
  <si>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</si>
  <si>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</si>
  <si>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</si>
  <si>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</si>
  <si>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</si>
  <si>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</si>
  <si>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</si>
  <si>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</si>
  <si>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</si>
  <si>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</si>
  <si>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</si>
  <si>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</si>
  <si>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</si>
  <si>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</si>
  <si>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</si>
  <si>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</si>
  <si>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</si>
  <si>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</si>
  <si>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</si>
  <si>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</si>
  <si>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</si>
  <si>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</si>
  <si>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</si>
  <si>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</si>
  <si>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</si>
  <si>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</si>
  <si>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</si>
  <si>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</si>
  <si>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</si>
  <si>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</si>
  <si>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</si>
  <si>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</si>
  <si>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</si>
  <si>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</si>
  <si>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</si>
  <si>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</si>
  <si>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</si>
  <si>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</si>
  <si>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</si>
  <si>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</si>
  <si>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</si>
  <si>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</si>
  <si>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</si>
  <si>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</si>
  <si>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</si>
  <si>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</si>
  <si>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</si>
  <si>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</si>
  <si>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</si>
  <si>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</si>
  <si>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</si>
  <si>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</si>
  <si>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</si>
  <si>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</si>
  <si>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</si>
  <si>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</si>
  <si>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</si>
  <si>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</si>
  <si>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</si>
  <si>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</si>
  <si>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</si>
  <si>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</si>
  <si>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</si>
  <si>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</si>
  <si>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</si>
  <si>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</si>
  <si>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</si>
  <si>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</si>
  <si>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</si>
  <si>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</si>
  <si>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</si>
  <si>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</si>
  <si>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</si>
  <si>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</si>
  <si>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</si>
  <si>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</si>
  <si>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</si>
  <si>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</si>
  <si>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</si>
  <si>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</si>
  <si>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</si>
  <si>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</si>
  <si>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</si>
  <si>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</si>
  <si>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</si>
  <si>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</si>
  <si>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</si>
  <si>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</si>
  <si>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</si>
  <si>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</si>
  <si>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</si>
  <si>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</si>
  <si>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</si>
  <si>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</si>
  <si>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</si>
  <si>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</si>
  <si>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</si>
  <si>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</si>
  <si>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</si>
  <si>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</si>
  <si>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</si>
  <si>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</si>
  <si>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</si>
  <si>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</si>
  <si>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</si>
  <si>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</si>
  <si>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</si>
  <si>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</si>
  <si>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</si>
  <si>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</si>
  <si>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</si>
  <si>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</si>
  <si>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</si>
  <si>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</si>
  <si>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</si>
  <si>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</si>
  <si>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</si>
  <si>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</si>
  <si>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</si>
  <si>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</si>
  <si>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</si>
  <si>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</si>
  <si>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</si>
  <si>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</si>
  <si>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</si>
  <si>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</si>
  <si>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</si>
  <si>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</si>
  <si>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</si>
  <si>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</si>
  <si>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</si>
  <si>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</si>
  <si>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</si>
  <si>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</si>
  <si>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</si>
  <si>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</si>
  <si>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</si>
  <si>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</si>
  <si>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</si>
  <si>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</si>
  <si>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</si>
  <si>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</si>
  <si>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</si>
  <si>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</si>
  <si>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</si>
  <si>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</si>
  <si>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</si>
  <si>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</si>
  <si>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</si>
  <si>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</si>
  <si>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</si>
  <si>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</si>
  <si>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</si>
  <si>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</si>
  <si>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</si>
  <si>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</si>
  <si>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</si>
  <si>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</si>
  <si>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</si>
  <si>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</si>
  <si>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</si>
  <si>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</si>
  <si>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</si>
  <si>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</si>
  <si>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</si>
  <si>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</si>
  <si>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</si>
  <si>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</si>
  <si>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</si>
  <si>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</si>
  <si>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</si>
  <si>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</si>
  <si>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</si>
  <si>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</si>
  <si>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</si>
  <si>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</si>
  <si>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</si>
  <si>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</si>
  <si>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</si>
  <si>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</si>
  <si>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</si>
  <si>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</si>
  <si>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</si>
  <si>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</si>
  <si>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</si>
  <si>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</si>
  <si>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</si>
  <si>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</si>
  <si>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</si>
  <si>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</si>
  <si>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</si>
  <si>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</si>
  <si>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</si>
  <si>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</si>
  <si>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</si>
  <si>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</si>
  <si>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</si>
  <si>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</si>
  <si>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</si>
  <si>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</si>
  <si>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</si>
  <si>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</si>
  <si>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</si>
  <si>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</si>
  <si>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</si>
  <si>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</si>
  <si>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</si>
  <si>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</si>
  <si>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</si>
  <si>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</si>
  <si>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</si>
  <si>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</si>
  <si>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</si>
  <si>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</si>
  <si>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</si>
  <si>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</si>
  <si>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</si>
  <si>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</si>
  <si>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</si>
  <si>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</si>
  <si>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</si>
  <si>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</si>
  <si>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</si>
  <si>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</si>
  <si>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</si>
  <si>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</si>
  <si>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</si>
  <si>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</si>
  <si>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</si>
  <si>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</si>
  <si>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</si>
  <si>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</si>
  <si>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</si>
  <si>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</si>
  <si>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</si>
  <si>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</si>
  <si>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</si>
  <si>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</si>
  <si>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</si>
  <si>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</si>
  <si>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</si>
  <si>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</si>
  <si>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</si>
  <si>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</si>
  <si>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</si>
  <si>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</si>
  <si>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</si>
  <si>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</si>
  <si>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</si>
  <si>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</si>
  <si>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</si>
  <si>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</si>
  <si>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</si>
  <si>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</si>
  <si>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</si>
  <si>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</si>
  <si>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</si>
  <si>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</si>
  <si>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</si>
  <si>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</si>
  <si>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</si>
  <si>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</si>
  <si>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</si>
  <si>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</si>
  <si>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</si>
  <si>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</si>
  <si>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</si>
  <si>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</si>
  <si>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</si>
  <si>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</si>
  <si>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</si>
  <si>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</si>
  <si>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</si>
  <si>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</si>
  <si>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</si>
  <si>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</si>
  <si>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</si>
  <si>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</si>
  <si>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</si>
  <si>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</si>
  <si>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</si>
  <si>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</si>
  <si>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</si>
  <si>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</si>
  <si>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</si>
  <si>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</si>
  <si>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</si>
  <si>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</si>
  <si>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</si>
  <si>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</si>
  <si>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</si>
  <si>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</si>
  <si>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</si>
  <si>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</si>
  <si>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</si>
  <si>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</si>
  <si>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</si>
  <si>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</si>
  <si>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</si>
  <si>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</si>
  <si>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</si>
  <si>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</si>
  <si>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</si>
  <si>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</si>
  <si>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</si>
  <si>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</si>
  <si>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</si>
  <si>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</si>
  <si>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</si>
  <si>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</si>
  <si>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</si>
  <si>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</si>
  <si>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</si>
  <si>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</si>
  <si>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</si>
  <si>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</si>
  <si>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</si>
  <si>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</si>
  <si>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</si>
  <si>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</si>
  <si>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</si>
  <si>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</si>
  <si>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</si>
  <si>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</si>
  <si>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</si>
  <si>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</si>
  <si>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</si>
  <si>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</si>
  <si>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</si>
  <si>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</si>
  <si>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</si>
  <si>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</si>
  <si>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</si>
  <si>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</si>
  <si>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</si>
  <si>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</si>
  <si>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</si>
  <si>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</si>
  <si>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</si>
  <si>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</si>
  <si>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</si>
  <si>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</si>
  <si>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</si>
  <si>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</si>
  <si>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</si>
  <si>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</si>
  <si>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</si>
  <si>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</si>
  <si>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</si>
  <si>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</si>
  <si>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</si>
  <si>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</si>
  <si>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</si>
  <si>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</si>
  <si>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</si>
  <si>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</si>
  <si>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</si>
  <si>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</si>
  <si>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</si>
  <si>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</si>
  <si>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</si>
  <si>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</si>
  <si>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</si>
  <si>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</si>
  <si>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</si>
  <si>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</si>
  <si>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</si>
  <si>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</si>
  <si>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</si>
  <si>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</si>
  <si>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</si>
  <si>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</si>
  <si>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</si>
  <si>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</si>
  <si>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</si>
  <si>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</si>
  <si>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</si>
  <si>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</si>
  <si>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</si>
  <si>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</si>
  <si>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</si>
  <si>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</si>
  <si>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</si>
  <si>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</si>
  <si>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</si>
  <si>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</si>
  <si>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</si>
  <si>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</si>
  <si>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</si>
  <si>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</si>
  <si>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</si>
  <si>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</si>
  <si>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</si>
  <si>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</si>
  <si>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</si>
  <si>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</si>
  <si>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</si>
  <si>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</si>
  <si>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</si>
  <si>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</si>
  <si>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</si>
  <si>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</si>
  <si>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</si>
  <si>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</si>
  <si>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</si>
  <si>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</si>
  <si>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</si>
  <si>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</si>
  <si>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</si>
  <si>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</si>
  <si>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</si>
  <si>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</si>
  <si>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</si>
  <si>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</si>
  <si>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</si>
  <si>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</si>
  <si>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</si>
  <si>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</si>
  <si>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</si>
  <si>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</si>
  <si>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</si>
  <si>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</si>
  <si>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</si>
  <si>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</si>
  <si>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</si>
  <si>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</si>
  <si>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</si>
  <si>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</si>
  <si>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</si>
  <si>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</si>
  <si>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</si>
  <si>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</si>
  <si>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</si>
  <si>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</si>
  <si>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</si>
  <si>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</si>
  <si>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</si>
  <si>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</si>
  <si>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</si>
  <si>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</si>
  <si>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</si>
  <si>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</si>
  <si>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</si>
  <si>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</si>
  <si>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</si>
  <si>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</si>
  <si>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</si>
  <si>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</si>
  <si>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</si>
  <si>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</si>
  <si>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</si>
  <si>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</si>
  <si>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</si>
  <si>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</si>
  <si>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</si>
  <si>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</si>
  <si>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</si>
  <si>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</si>
  <si>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</si>
  <si>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</si>
  <si>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</si>
  <si>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</si>
  <si>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</si>
  <si>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</si>
  <si>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</si>
  <si>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</si>
  <si>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</si>
  <si>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</si>
  <si>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</si>
  <si>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</si>
  <si>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</si>
  <si>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</si>
  <si>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</si>
  <si>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</si>
  <si>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</si>
  <si>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</si>
  <si>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</si>
  <si>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</si>
  <si>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</si>
  <si>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</si>
  <si>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</si>
  <si>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</si>
  <si>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</si>
  <si>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</si>
  <si>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</si>
  <si>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</si>
  <si>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</si>
  <si>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</si>
  <si>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</si>
  <si>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</si>
  <si>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</si>
  <si>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</si>
  <si>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</si>
  <si>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</si>
  <si>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</si>
  <si>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</si>
  <si>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</si>
  <si>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</si>
  <si>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</si>
  <si>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</si>
  <si>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</si>
  <si>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</si>
  <si>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</si>
  <si>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</si>
  <si>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</si>
  <si>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</si>
  <si>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</si>
  <si>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</si>
  <si>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</si>
  <si>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</si>
  <si>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</si>
  <si>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</si>
  <si>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</si>
  <si>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</si>
  <si>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</si>
  <si>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</si>
  <si>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</si>
  <si>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</si>
  <si>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</si>
  <si>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</si>
  <si>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</si>
  <si>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</si>
  <si>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</si>
  <si>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</si>
  <si>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</si>
  <si>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</si>
  <si>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</si>
  <si>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</si>
  <si>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</si>
  <si>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</si>
  <si>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</si>
  <si>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</si>
  <si>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</si>
  <si>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</si>
  <si>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</si>
  <si>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</si>
  <si>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</si>
  <si>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</si>
  <si>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</si>
  <si>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</si>
  <si>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</si>
  <si>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</si>
  <si>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</si>
  <si>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</si>
  <si>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</si>
  <si>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</si>
  <si>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</si>
  <si>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</si>
  <si>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</si>
  <si>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</si>
  <si>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</si>
  <si>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</si>
  <si>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</si>
  <si>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</si>
  <si>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</si>
  <si>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</si>
  <si>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</si>
  <si>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</si>
  <si>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</si>
  <si>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</si>
  <si>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</si>
  <si>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</si>
  <si>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</si>
  <si>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</si>
  <si>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</si>
  <si>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</si>
  <si>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</si>
  <si>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</si>
  <si>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</si>
  <si>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</si>
  <si>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</si>
  <si>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</si>
  <si>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</si>
  <si>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</si>
  <si>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</si>
  <si>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</si>
  <si>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</si>
  <si>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</si>
  <si>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</si>
  <si>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</si>
  <si>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</si>
  <si>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</si>
  <si>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</si>
  <si>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</si>
  <si>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</si>
  <si>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</si>
  <si>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</si>
  <si>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</si>
  <si>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</si>
  <si>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</si>
  <si>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</si>
  <si>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</si>
  <si>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</si>
  <si>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</si>
  <si>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</si>
  <si>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</si>
  <si>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</si>
  <si>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</si>
  <si>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</si>
  <si>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</si>
  <si>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</si>
  <si>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</si>
  <si>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</si>
  <si>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</si>
  <si>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</si>
  <si>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</si>
  <si>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</si>
  <si>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</si>
  <si>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</si>
  <si>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</si>
  <si>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</si>
  <si>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</si>
  <si>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</si>
  <si>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</si>
  <si>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</si>
  <si>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</si>
  <si>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</si>
  <si>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</si>
  <si>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</si>
  <si>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</si>
  <si>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</si>
  <si>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</si>
  <si>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</si>
  <si>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</si>
  <si>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</si>
  <si>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</si>
  <si>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</si>
  <si>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</si>
  <si>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</si>
  <si>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</si>
  <si>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</si>
  <si>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</si>
  <si>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</si>
  <si>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</si>
  <si>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</si>
  <si>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</si>
  <si>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</si>
  <si>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</si>
  <si>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</si>
  <si>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</si>
  <si>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</si>
  <si>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</si>
  <si>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</si>
  <si>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</si>
  <si>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</si>
  <si>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</si>
  <si>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</si>
  <si>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</si>
  <si>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</si>
  <si>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</si>
  <si>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</si>
  <si>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</si>
  <si>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</si>
  <si>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</si>
  <si>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</si>
  <si>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</si>
  <si>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</si>
  <si>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</si>
  <si>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</si>
  <si>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</si>
  <si>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</si>
  <si>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</si>
  <si>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</si>
  <si>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</si>
  <si>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</si>
  <si>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</si>
  <si>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</si>
  <si>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</si>
  <si>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</si>
  <si>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</si>
  <si>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</si>
  <si>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</si>
  <si>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</si>
  <si>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</si>
  <si>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</si>
  <si>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</si>
  <si>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</si>
  <si>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</si>
  <si>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</si>
  <si>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</si>
  <si>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</si>
  <si>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</si>
  <si>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</si>
  <si>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</si>
  <si>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</si>
  <si>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</si>
  <si>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</si>
  <si>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</si>
  <si>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</si>
  <si>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</si>
  <si>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</si>
  <si>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</si>
  <si>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</si>
  <si>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</si>
  <si>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</si>
  <si>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</si>
  <si>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</si>
  <si>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</si>
  <si>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</si>
  <si>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</si>
  <si>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</si>
  <si>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</si>
  <si>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</si>
  <si>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</si>
  <si>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</si>
  <si>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</si>
  <si>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</si>
  <si>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</si>
  <si>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</si>
  <si>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</si>
  <si>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</si>
  <si>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</si>
  <si>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</si>
  <si>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</si>
  <si>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</si>
  <si>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</si>
  <si>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</si>
  <si>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</si>
  <si>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</si>
  <si>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</si>
  <si>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</si>
  <si>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</si>
  <si>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</si>
  <si>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</si>
  <si>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</si>
  <si>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</si>
  <si>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</si>
  <si>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</si>
  <si>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</si>
  <si>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</si>
  <si>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</si>
  <si>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</si>
  <si>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</si>
  <si>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</si>
  <si>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</si>
  <si>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</si>
  <si>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</si>
  <si>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</si>
  <si>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</si>
  <si>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</si>
  <si>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</si>
  <si>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</si>
  <si>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</si>
  <si>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</si>
  <si>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</si>
  <si>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</si>
  <si>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</si>
  <si>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</si>
  <si>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</si>
  <si>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</si>
  <si>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</si>
  <si>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</si>
  <si>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</si>
  <si>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</si>
  <si>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</si>
  <si>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</si>
  <si>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</si>
  <si>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</si>
  <si>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</si>
  <si>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</si>
  <si>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</si>
  <si>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</si>
  <si>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</si>
  <si>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</si>
  <si>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</si>
  <si>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</si>
  <si>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</si>
  <si>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</si>
  <si>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</si>
  <si>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</si>
  <si>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</si>
  <si>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</si>
  <si>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</si>
  <si>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</si>
  <si>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</si>
  <si>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</si>
  <si>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</si>
  <si>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</si>
  <si>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</si>
  <si>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</si>
  <si>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</si>
  <si>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</si>
  <si>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</si>
  <si>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</si>
  <si>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</si>
  <si>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</si>
  <si>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</si>
  <si>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</si>
  <si>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</si>
  <si>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</si>
  <si>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</si>
  <si>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</si>
  <si>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</si>
  <si>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</si>
  <si>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</si>
  <si>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</si>
  <si>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</si>
  <si>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</si>
  <si>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</si>
  <si>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</si>
  <si>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</si>
  <si>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</si>
  <si>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</si>
  <si>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</si>
  <si>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</si>
  <si>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</si>
  <si>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</si>
  <si>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</si>
  <si>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</si>
  <si>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</si>
  <si>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</si>
  <si>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</si>
  <si>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</si>
  <si>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</si>
  <si>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</si>
  <si>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</si>
  <si>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</si>
  <si>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</si>
  <si>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</si>
  <si>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</si>
  <si>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</si>
  <si>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</si>
  <si>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</si>
  <si>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</si>
  <si>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</si>
  <si>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</si>
  <si>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</si>
  <si>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</si>
  <si>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</si>
  <si>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</si>
  <si>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</si>
  <si>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</si>
  <si>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</si>
  <si>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</si>
  <si>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</si>
  <si>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</si>
  <si>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</si>
  <si>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</si>
  <si>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</si>
  <si>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</si>
  <si>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</si>
  <si>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</si>
  <si>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</si>
  <si>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</si>
  <si>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</si>
  <si>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</si>
  <si>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</si>
  <si>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</si>
  <si>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</si>
  <si>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</si>
  <si>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</si>
  <si>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</si>
  <si>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</si>
  <si>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</si>
  <si>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</si>
  <si>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</si>
  <si>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</si>
  <si>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</si>
  <si>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</si>
  <si>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</si>
  <si>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</si>
  <si>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</si>
  <si>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</si>
  <si>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</si>
  <si>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</si>
  <si>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</si>
  <si>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</si>
  <si>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</si>
  <si>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</si>
  <si>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</si>
  <si>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</si>
  <si>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</si>
  <si>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</si>
  <si>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</si>
  <si>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</si>
  <si>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</si>
  <si>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</si>
  <si>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</si>
  <si>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</si>
  <si>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</si>
  <si>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</si>
  <si>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</si>
  <si>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</si>
  <si>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</si>
  <si>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</si>
  <si>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</si>
  <si>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</si>
  <si>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</si>
  <si>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</si>
  <si>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</si>
  <si>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</si>
  <si>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</si>
  <si>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</si>
  <si>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</si>
  <si>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</si>
  <si>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</si>
  <si>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</si>
  <si>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</si>
  <si>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</si>
  <si>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</si>
  <si>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</si>
  <si>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</si>
  <si>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</si>
  <si>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</si>
  <si>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</si>
  <si>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</si>
  <si>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</si>
  <si>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</si>
  <si>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</si>
  <si>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</si>
  <si>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</si>
  <si>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</si>
  <si>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</si>
  <si>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</si>
  <si>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</si>
  <si>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</si>
  <si>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</si>
  <si>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</si>
  <si>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</si>
  <si>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</si>
  <si>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</si>
  <si>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</si>
  <si>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</si>
  <si>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</si>
  <si>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</si>
  <si>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</si>
  <si>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</si>
  <si>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</si>
  <si>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</si>
  <si>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</si>
  <si>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</si>
  <si>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</si>
  <si>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</si>
  <si>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</si>
  <si>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</si>
  <si>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</si>
  <si>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</si>
  <si>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</si>
  <si>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</si>
  <si>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</si>
  <si>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</si>
  <si>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</si>
  <si>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</si>
  <si>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</si>
  <si>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</si>
  <si>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</si>
  <si>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</si>
  <si>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</si>
  <si>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</si>
  <si>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</si>
  <si>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</si>
  <si>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</si>
  <si>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</si>
  <si>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</si>
  <si>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</si>
  <si>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</si>
  <si>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</si>
  <si>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</si>
  <si>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</si>
  <si>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</si>
  <si>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</si>
  <si>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</si>
  <si>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</si>
  <si>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</si>
  <si>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</si>
  <si>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</si>
  <si>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</si>
  <si>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</si>
  <si>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</si>
  <si>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</si>
  <si>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</si>
  <si>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</si>
  <si>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</si>
  <si>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</si>
  <si>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</si>
  <si>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</si>
  <si>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</si>
  <si>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</si>
  <si>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</si>
  <si>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</si>
  <si>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</si>
  <si>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</si>
  <si>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</si>
  <si>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</si>
  <si>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</si>
  <si>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</si>
  <si>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</si>
  <si>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</si>
  <si>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</si>
  <si>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</si>
  <si>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</si>
  <si>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</si>
  <si>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</si>
  <si>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</si>
  <si>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</si>
  <si>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</si>
  <si>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</si>
  <si>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</si>
  <si>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</si>
  <si>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</si>
  <si>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</si>
  <si>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</si>
  <si>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</si>
  <si>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</si>
  <si>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</si>
  <si>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</si>
  <si>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</si>
  <si>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</si>
  <si>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</si>
  <si>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</si>
  <si>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</si>
  <si>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</si>
  <si>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</si>
  <si>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</si>
  <si>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</si>
  <si>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</si>
  <si>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</si>
  <si>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</si>
  <si>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</si>
  <si>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</si>
  <si>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</si>
  <si>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</si>
  <si>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</si>
  <si>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</si>
  <si>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</si>
  <si>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</si>
  <si>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</si>
  <si>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</si>
  <si>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</si>
  <si>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</si>
  <si>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</si>
  <si>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</si>
  <si>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</si>
  <si>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</si>
  <si>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</si>
  <si>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</si>
  <si>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</si>
  <si>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</si>
  <si>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</si>
  <si>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</si>
  <si>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</si>
  <si>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</si>
  <si>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</si>
  <si>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</si>
  <si>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</si>
  <si>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</si>
  <si>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</si>
  <si>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</si>
  <si>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</si>
  <si>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</si>
  <si>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</si>
  <si>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</si>
  <si>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</si>
  <si>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</si>
  <si>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</si>
  <si>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</si>
  <si>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</si>
  <si>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</si>
  <si>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</si>
  <si>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</si>
  <si>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</si>
  <si>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</si>
  <si>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</si>
  <si>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</si>
  <si>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</si>
  <si>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</si>
  <si>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</si>
  <si>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</si>
  <si>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</si>
  <si>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</si>
  <si>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</si>
  <si>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</si>
  <si>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</si>
  <si>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</si>
  <si>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</si>
  <si>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</si>
  <si>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</si>
  <si>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</si>
  <si>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</si>
  <si>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</si>
  <si>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</si>
  <si>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</si>
  <si>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</si>
  <si>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</si>
  <si>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</si>
  <si>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</si>
  <si>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</si>
  <si>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</si>
  <si>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</si>
  <si>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</si>
  <si>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</si>
  <si>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</si>
  <si>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</si>
  <si>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</si>
  <si>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</si>
  <si>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</si>
  <si>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</si>
  <si>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</si>
  <si>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</si>
  <si>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</si>
  <si>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</si>
  <si>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</si>
  <si>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</si>
  <si>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</si>
  <si>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</si>
  <si>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</si>
  <si>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</si>
  <si>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</si>
  <si>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</si>
  <si>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</si>
  <si>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</si>
  <si>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</si>
  <si>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</si>
  <si>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</si>
  <si>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</si>
  <si>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</si>
  <si>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</si>
  <si>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</si>
  <si>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</si>
  <si>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</si>
  <si>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</si>
  <si>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</si>
  <si>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</si>
  <si>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</si>
  <si>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</si>
  <si>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</si>
  <si>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</si>
  <si>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</si>
  <si>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</si>
  <si>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</si>
  <si>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</si>
  <si>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</si>
  <si>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</si>
  <si>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</si>
  <si>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</si>
  <si>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</si>
  <si>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</si>
  <si>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</si>
  <si>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</si>
  <si>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</si>
  <si>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</si>
  <si>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</si>
  <si>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</si>
  <si>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</si>
  <si>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</si>
  <si>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</si>
  <si>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</si>
  <si>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</si>
  <si>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</si>
  <si>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</si>
  <si>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</si>
  <si>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</si>
  <si>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</si>
  <si>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</si>
  <si>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</si>
  <si>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</si>
  <si>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</si>
  <si>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</si>
  <si>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</si>
  <si>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</si>
  <si>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</si>
  <si>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</si>
  <si>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</si>
  <si>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</si>
  <si>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</si>
  <si>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</si>
  <si>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</si>
  <si>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</si>
  <si>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</si>
  <si>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</si>
  <si>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</si>
  <si>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</si>
  <si>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</si>
  <si>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</si>
  <si>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</si>
  <si>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</si>
  <si>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</si>
  <si>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</si>
  <si>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</si>
  <si>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</si>
  <si>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</si>
  <si>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</si>
  <si>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</si>
  <si>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</si>
  <si>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</si>
  <si>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</si>
  <si>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</si>
  <si>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</si>
  <si>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</si>
  <si>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</si>
  <si>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</si>
  <si>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</si>
  <si>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</si>
  <si>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</si>
  <si>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</si>
  <si>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</si>
  <si>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</si>
  <si>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</si>
  <si>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</si>
  <si>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</si>
  <si>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</si>
  <si>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</si>
  <si>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</si>
  <si>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</si>
  <si>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</si>
  <si>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</si>
  <si>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</si>
  <si>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</si>
  <si>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</si>
  <si>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</si>
  <si>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</si>
  <si>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</si>
  <si>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</si>
  <si>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</si>
  <si>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</si>
  <si>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</si>
  <si>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</si>
  <si>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</si>
  <si>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</si>
  <si>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</si>
  <si>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</si>
  <si>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</si>
  <si>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</si>
  <si>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</si>
  <si>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</si>
  <si>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</si>
  <si>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</si>
  <si>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</si>
  <si>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</si>
  <si>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</si>
  <si>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</si>
  <si>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</si>
  <si>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</si>
  <si>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</si>
  <si>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</si>
  <si>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</si>
  <si>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</si>
  <si>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</si>
  <si>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</si>
  <si>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</si>
  <si>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</si>
  <si>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</si>
  <si>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</si>
  <si>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</si>
  <si>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</si>
  <si>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</si>
  <si>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</si>
  <si>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</si>
  <si>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</si>
  <si>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</si>
  <si>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</si>
  <si>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</si>
  <si>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</si>
  <si>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</si>
  <si>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</si>
  <si>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</si>
  <si>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</si>
  <si>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</si>
  <si>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</si>
  <si>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</si>
  <si>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</si>
  <si>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</si>
  <si>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</si>
  <si>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</si>
  <si>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</si>
  <si>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</si>
  <si>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</si>
  <si>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</si>
  <si>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</si>
  <si>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</si>
  <si>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</si>
  <si>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</si>
  <si>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</si>
  <si>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</si>
  <si>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</si>
  <si>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</si>
  <si>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</si>
  <si>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</si>
  <si>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</si>
  <si>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</si>
  <si>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</si>
  <si>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</si>
  <si>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</si>
  <si>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</si>
  <si>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</si>
  <si>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</si>
  <si>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</si>
  <si>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</si>
  <si>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</si>
  <si>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</si>
  <si>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</si>
  <si>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</si>
  <si>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</si>
  <si>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</si>
  <si>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</si>
  <si>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</si>
  <si>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</si>
  <si>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</si>
  <si>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</si>
  <si>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</si>
  <si>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</si>
  <si>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</si>
  <si>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</si>
  <si>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</si>
  <si>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</si>
  <si>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</si>
  <si>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</si>
  <si>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</si>
  <si>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</si>
  <si>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</si>
  <si>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</si>
  <si>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</si>
  <si>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</si>
  <si>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</si>
  <si>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</si>
  <si>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</si>
  <si>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</si>
  <si>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</si>
  <si>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</si>
  <si>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</si>
  <si>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</si>
  <si>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</si>
  <si>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</si>
  <si>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</si>
  <si>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</si>
  <si>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</si>
  <si>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</si>
  <si>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</si>
  <si>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</si>
  <si>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</si>
  <si>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</si>
  <si>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</si>
  <si>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</si>
  <si>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</si>
  <si>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</si>
  <si>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</si>
  <si>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</si>
  <si>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</si>
  <si>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</si>
  <si>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</si>
  <si>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</si>
  <si>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</si>
  <si>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</si>
  <si>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</si>
  <si>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</si>
  <si>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</si>
  <si>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</si>
  <si>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</si>
  <si>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</si>
  <si>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</si>
  <si>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</si>
  <si>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</si>
  <si>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</si>
  <si>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</si>
  <si>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</si>
  <si>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</si>
  <si>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</si>
  <si>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</si>
  <si>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</si>
  <si>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</si>
  <si>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</si>
  <si>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</si>
  <si>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</si>
  <si>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</si>
  <si>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</si>
  <si>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</si>
  <si>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</si>
  <si>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</si>
  <si>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</si>
  <si>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</si>
  <si>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</si>
  <si>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</si>
  <si>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</si>
  <si>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</si>
  <si>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</si>
  <si>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</si>
  <si>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</si>
  <si>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</si>
  <si>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</si>
  <si>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</si>
  <si>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</si>
  <si>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</si>
  <si>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</si>
  <si>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</si>
  <si>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</si>
  <si>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</si>
  <si>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</si>
  <si>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</si>
  <si>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</si>
  <si>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</si>
  <si>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</si>
  <si>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</si>
  <si>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</si>
  <si>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</si>
  <si>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</si>
  <si>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</si>
  <si>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</si>
  <si>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</si>
  <si>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</si>
  <si>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</si>
  <si>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</si>
  <si>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</si>
  <si>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</si>
  <si>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</si>
  <si>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</si>
  <si>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</si>
  <si>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</si>
  <si>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</si>
  <si>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</si>
  <si>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</si>
  <si>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</si>
  <si>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</si>
  <si>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</si>
  <si>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</si>
  <si>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</si>
  <si>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</si>
  <si>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</si>
  <si>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</si>
  <si>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</si>
  <si>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</si>
  <si>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</si>
  <si>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</si>
  <si>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</si>
  <si>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</si>
  <si>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</si>
  <si>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</si>
  <si>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</si>
  <si>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</si>
  <si>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</si>
  <si>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</si>
  <si>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</si>
  <si>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</si>
  <si>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</si>
  <si>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</si>
  <si>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</si>
  <si>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</si>
  <si>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</si>
  <si>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</si>
  <si>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</si>
  <si>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</si>
  <si>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</si>
  <si>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</si>
  <si>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</si>
  <si>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</si>
  <si>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</si>
  <si>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</si>
  <si>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</si>
  <si>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</si>
  <si>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</si>
  <si>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</si>
  <si>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</si>
  <si>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</si>
  <si>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</si>
  <si>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</si>
  <si>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</si>
  <si>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</si>
  <si>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</si>
  <si>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</si>
  <si>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</si>
  <si>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</si>
  <si>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</si>
  <si>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</si>
  <si>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</si>
  <si>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</si>
  <si>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</si>
  <si>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</si>
  <si>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</si>
  <si>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</si>
  <si>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</si>
  <si>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</si>
  <si>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</si>
  <si>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</si>
  <si>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</si>
  <si>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</si>
  <si>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</si>
  <si>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</si>
  <si>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</si>
  <si>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</si>
  <si>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</si>
  <si>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</si>
  <si>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</si>
  <si>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</si>
  <si>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</si>
  <si>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</si>
  <si>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</si>
  <si>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</si>
  <si>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</si>
  <si>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</si>
  <si>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</si>
  <si>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</si>
  <si>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</si>
  <si>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</si>
  <si>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</si>
  <si>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</si>
  <si>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</si>
  <si>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</si>
  <si>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</si>
  <si>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</si>
  <si>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</si>
  <si>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</si>
  <si>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</si>
  <si>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</si>
  <si>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</si>
  <si>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</si>
  <si>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</si>
  <si>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</si>
  <si>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</si>
  <si>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</si>
  <si>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</si>
  <si>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</si>
  <si>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</si>
  <si>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</si>
  <si>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</si>
  <si>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</si>
  <si>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</si>
  <si>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</si>
  <si>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</si>
  <si>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</si>
  <si>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</si>
  <si>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</si>
  <si>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</si>
  <si>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</si>
  <si>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</si>
  <si>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</si>
  <si>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</si>
  <si>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</si>
  <si>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</si>
  <si>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</si>
  <si>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</si>
  <si>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</si>
  <si>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</si>
  <si>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</si>
  <si>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</si>
  <si>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</si>
  <si>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</si>
  <si>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</si>
  <si>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</si>
  <si>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</si>
  <si>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</si>
  <si>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</si>
  <si>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</si>
  <si>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</si>
  <si>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</si>
  <si>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</si>
  <si>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</si>
  <si>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</si>
  <si>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</si>
  <si>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</si>
  <si>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</si>
  <si>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</si>
  <si>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</si>
  <si>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</si>
  <si>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</si>
  <si>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</si>
  <si>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</si>
  <si>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</si>
  <si>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</si>
  <si>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</si>
  <si>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</si>
  <si>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</si>
  <si>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</si>
  <si>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</si>
  <si>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</si>
  <si>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</si>
  <si>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</si>
  <si>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</si>
  <si>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</si>
  <si>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</si>
  <si>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</si>
  <si>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</si>
  <si>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</si>
  <si>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</si>
  <si>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</si>
  <si>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</si>
  <si>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</si>
  <si>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</si>
  <si>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</si>
  <si>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</si>
  <si>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</si>
  <si>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</si>
  <si>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</si>
  <si>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</si>
  <si>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</si>
  <si>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</si>
  <si>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</si>
  <si>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</si>
  <si>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</si>
  <si>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</si>
  <si>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</si>
  <si>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</si>
  <si>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</si>
  <si>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</si>
  <si>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</si>
  <si>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</si>
  <si>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</si>
  <si>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</si>
  <si>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</si>
  <si>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</si>
  <si>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</si>
  <si>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</si>
  <si>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</si>
  <si>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</si>
  <si>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</si>
  <si>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</si>
  <si>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</si>
  <si>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</si>
  <si>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</si>
  <si>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</si>
  <si>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</si>
  <si>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</si>
  <si>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</si>
  <si>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</si>
  <si>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</si>
  <si>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</si>
  <si>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</si>
  <si>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</si>
  <si>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</si>
  <si>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</si>
  <si>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</si>
  <si>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</si>
  <si>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</si>
  <si>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</si>
  <si>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</si>
  <si>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</si>
  <si>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</si>
  <si>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</si>
  <si>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</si>
  <si>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</si>
  <si>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</si>
  <si>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</si>
  <si>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</si>
  <si>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</si>
  <si>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</si>
  <si>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</si>
  <si>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</si>
  <si>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</si>
  <si>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</si>
  <si>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</si>
  <si>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</si>
  <si>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</si>
  <si>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</si>
  <si>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</si>
  <si>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</si>
  <si>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</si>
  <si>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</si>
  <si>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</si>
  <si>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</si>
  <si>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</si>
  <si>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</si>
  <si>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</si>
  <si>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</si>
  <si>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</si>
  <si>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</si>
  <si>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</si>
  <si>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</si>
  <si>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</si>
  <si>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</si>
  <si>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</si>
  <si>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</si>
  <si>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</si>
  <si>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</si>
  <si>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</si>
  <si>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</si>
  <si>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</si>
  <si>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</si>
  <si>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</si>
  <si>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</si>
  <si>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</si>
  <si>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</si>
  <si>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</si>
  <si>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</si>
  <si>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</si>
  <si>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</si>
  <si>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</si>
  <si>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</si>
  <si>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</si>
  <si>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</si>
  <si>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</si>
  <si>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</si>
  <si>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</si>
  <si>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</si>
  <si>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</si>
  <si>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</si>
  <si>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</si>
  <si>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</si>
  <si>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</si>
  <si>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</si>
  <si>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</si>
  <si>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</si>
  <si>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</si>
  <si>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</si>
  <si>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</si>
  <si>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</si>
  <si>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</si>
  <si>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</si>
  <si>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</si>
  <si>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</si>
  <si>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</si>
  <si>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</si>
  <si>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</si>
  <si>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</si>
  <si>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</si>
  <si>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</si>
  <si>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</si>
  <si>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</si>
  <si>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</si>
  <si>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</si>
  <si>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</si>
  <si>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</si>
  <si>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</si>
  <si>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</si>
  <si>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</si>
  <si>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</si>
  <si>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</si>
  <si>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</si>
  <si>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</si>
  <si>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</si>
  <si>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</si>
  <si>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</si>
  <si>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</si>
  <si>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</si>
  <si>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</si>
  <si>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</si>
  <si>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</si>
  <si>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</si>
  <si>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</si>
  <si>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</si>
  <si>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</si>
  <si>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</si>
  <si>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</si>
  <si>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</si>
  <si>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</si>
  <si>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</si>
  <si>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</si>
  <si>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</si>
  <si>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</si>
  <si>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</si>
  <si>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</si>
  <si>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</si>
  <si>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</si>
  <si>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</si>
  <si>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</si>
  <si>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</si>
  <si>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</si>
  <si>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</si>
  <si>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</si>
  <si>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</si>
  <si>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</si>
  <si>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</si>
  <si>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</si>
  <si>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</si>
  <si>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</si>
  <si>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</si>
  <si>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</si>
  <si>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</si>
  <si>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</si>
  <si>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</si>
  <si>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</si>
  <si>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</si>
  <si>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</si>
  <si>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</si>
  <si>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</si>
  <si>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</si>
  <si>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</si>
  <si>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</si>
  <si>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</si>
  <si>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</si>
  <si>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</si>
  <si>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</si>
  <si>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</si>
  <si>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</si>
  <si>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</si>
  <si>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</si>
  <si>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</si>
  <si>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</si>
  <si>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</si>
  <si>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</si>
  <si>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</si>
  <si>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</si>
  <si>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</si>
  <si>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</si>
  <si>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</si>
  <si>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</si>
  <si>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</si>
  <si>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</si>
  <si>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</si>
  <si>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</si>
  <si>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</si>
  <si>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</si>
  <si>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</si>
  <si>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</si>
  <si>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</si>
  <si>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</si>
  <si>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</si>
  <si>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</si>
  <si>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</si>
  <si>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</si>
  <si>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</si>
  <si>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</si>
  <si>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</si>
  <si>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</si>
  <si>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</si>
  <si>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</si>
  <si>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</si>
  <si>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</si>
  <si>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</si>
  <si>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</si>
  <si>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</si>
  <si>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</si>
  <si>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</si>
  <si>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</si>
  <si>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</si>
  <si>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</si>
  <si>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</si>
  <si>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</si>
  <si>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</si>
  <si>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</si>
  <si>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</si>
  <si>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</si>
  <si>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</si>
  <si>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</si>
  <si>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</si>
  <si>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</si>
  <si>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</si>
  <si>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</si>
  <si>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</si>
  <si>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</si>
  <si>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</si>
  <si>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</si>
  <si>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</si>
  <si>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</si>
  <si>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</si>
  <si>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</si>
  <si>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</si>
  <si>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</si>
  <si>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</si>
  <si>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</si>
  <si>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</si>
  <si>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</si>
  <si>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</si>
  <si>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</si>
  <si>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</si>
  <si>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</si>
  <si>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</si>
  <si>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</si>
  <si>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</si>
  <si>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</si>
  <si>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</si>
  <si>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</si>
  <si>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</si>
  <si>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</si>
  <si>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</si>
  <si>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</si>
  <si>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</si>
  <si>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</si>
  <si>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</si>
  <si>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</si>
  <si>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</si>
  <si>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</si>
  <si>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</si>
  <si>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</si>
  <si>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</si>
  <si>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</si>
  <si>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</si>
  <si>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</si>
  <si>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</si>
  <si>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</si>
  <si>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</si>
  <si>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</si>
  <si>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</si>
  <si>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</si>
  <si>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</si>
  <si>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</si>
  <si>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</si>
  <si>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</si>
  <si>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</si>
  <si>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</si>
  <si>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</si>
  <si>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</si>
  <si>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</si>
  <si>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</si>
  <si>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</si>
  <si>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</si>
  <si>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</si>
  <si>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</si>
  <si>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</si>
  <si>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</si>
  <si>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</si>
  <si>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</si>
  <si>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</si>
  <si>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</si>
  <si>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</si>
  <si>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</si>
  <si>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</si>
  <si>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</si>
  <si>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</si>
  <si>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</si>
  <si>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</si>
  <si>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</si>
  <si>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</si>
  <si>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</si>
  <si>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</si>
  <si>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</si>
  <si>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</si>
  <si>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</si>
  <si>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</si>
  <si>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</si>
  <si>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</si>
  <si>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</si>
  <si>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</si>
  <si>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</si>
  <si>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</si>
  <si>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</si>
  <si>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</si>
  <si>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</si>
  <si>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</si>
  <si>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</si>
  <si>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</si>
  <si>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</si>
  <si>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</si>
  <si>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</si>
  <si>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</si>
  <si>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</si>
  <si>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</si>
  <si>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</si>
  <si>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</si>
  <si>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</si>
  <si>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</si>
  <si>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</si>
  <si>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</si>
  <si>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</si>
  <si>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</si>
  <si>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</si>
  <si>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</si>
  <si>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</si>
  <si>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</si>
  <si>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</si>
  <si>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</si>
  <si>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</si>
  <si>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</si>
  <si>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</si>
  <si>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</si>
  <si>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</si>
  <si>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</si>
  <si>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</si>
  <si>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</si>
  <si>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</si>
  <si>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</si>
  <si>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</si>
  <si>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</si>
  <si>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</si>
  <si>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</si>
  <si>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</si>
  <si>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</si>
  <si>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</si>
  <si>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</si>
  <si>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</si>
  <si>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</si>
  <si>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</si>
  <si>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</si>
  <si>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</si>
  <si>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</si>
  <si>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</si>
  <si>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</si>
  <si>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</si>
  <si>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</si>
  <si>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</si>
  <si>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</si>
  <si>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</si>
  <si>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</si>
  <si>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</si>
  <si>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</si>
  <si>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</si>
  <si>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</si>
  <si>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</si>
  <si>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</si>
  <si>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</si>
  <si>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</si>
  <si>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</si>
  <si>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</si>
  <si>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</si>
  <si>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</si>
  <si>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</si>
  <si>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</si>
  <si>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</si>
  <si>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</si>
  <si>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</si>
  <si>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</si>
  <si>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</si>
  <si>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</si>
  <si>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</si>
  <si>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</si>
  <si>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</si>
  <si>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</si>
  <si>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</si>
  <si>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</si>
  <si>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</si>
  <si>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</si>
  <si>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</si>
  <si>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</si>
  <si>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</si>
  <si>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</si>
  <si>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</si>
  <si>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</si>
  <si>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</si>
  <si>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</si>
  <si>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</si>
  <si>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</si>
  <si>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</si>
  <si>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</si>
  <si>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</si>
  <si>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</si>
  <si>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</si>
  <si>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</si>
  <si>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</si>
  <si>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</si>
  <si>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</si>
  <si>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</si>
  <si>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</si>
  <si>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</si>
  <si>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</si>
  <si>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</si>
  <si>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</si>
  <si>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</si>
  <si>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</si>
  <si>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</si>
  <si>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</si>
  <si>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</si>
  <si>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</si>
  <si>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</si>
  <si>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</si>
  <si>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</si>
  <si>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</si>
  <si>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</si>
  <si>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</si>
  <si>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</si>
  <si>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</si>
  <si>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</si>
  <si>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</si>
  <si>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</si>
  <si>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</si>
  <si>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</si>
  <si>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</si>
  <si>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</si>
  <si>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</si>
  <si>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</si>
  <si>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</si>
  <si>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</si>
  <si>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</si>
  <si>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</si>
  <si>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</si>
  <si>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</si>
  <si>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</si>
  <si>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</si>
  <si>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</si>
  <si>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</si>
  <si>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</si>
  <si>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</si>
  <si>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</si>
  <si>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</si>
  <si>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</si>
  <si>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</si>
  <si>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</si>
  <si>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</si>
  <si>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</si>
  <si>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</si>
  <si>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</si>
  <si>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</si>
  <si>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</si>
  <si>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</si>
  <si>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</si>
  <si>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</si>
  <si>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</si>
  <si>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</si>
  <si>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</si>
  <si>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</si>
  <si>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</si>
  <si>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</si>
  <si>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</si>
  <si>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</si>
  <si>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</si>
  <si>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</si>
  <si>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</si>
  <si>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</si>
  <si>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</si>
  <si>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</si>
  <si>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</si>
  <si>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</si>
  <si>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</si>
  <si>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</si>
  <si>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</si>
  <si>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</si>
  <si>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</si>
  <si>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</si>
  <si>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</si>
  <si>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</si>
  <si>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</si>
  <si>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</si>
  <si>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</si>
  <si>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</si>
  <si>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</si>
  <si>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</si>
  <si>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</si>
  <si>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</si>
  <si>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</si>
  <si>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</si>
  <si>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</si>
  <si>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</si>
  <si>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</si>
  <si>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</si>
  <si>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</si>
  <si>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</si>
  <si>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</si>
  <si>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</si>
  <si>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</si>
  <si>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</si>
  <si>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</si>
  <si>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</si>
  <si>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</si>
  <si>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</si>
  <si>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</si>
  <si>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</si>
  <si>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</si>
  <si>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</si>
  <si>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</si>
  <si>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</si>
  <si>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</si>
  <si>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</si>
  <si>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</si>
  <si>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</si>
  <si>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</si>
  <si>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</si>
  <si>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</si>
  <si>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</si>
  <si>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</si>
  <si>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</si>
  <si>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</si>
  <si>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</si>
  <si>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</si>
  <si>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</si>
  <si>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</si>
  <si>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</si>
  <si>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</si>
  <si>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</si>
  <si>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</si>
  <si>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</si>
  <si>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</si>
  <si>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</si>
  <si>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</si>
  <si>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</si>
  <si>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</si>
  <si>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</si>
  <si>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</si>
  <si>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</si>
  <si>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</si>
  <si>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</si>
  <si>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</si>
  <si>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</si>
  <si>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</si>
  <si>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</si>
  <si>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</si>
  <si>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</si>
  <si>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</si>
  <si>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</si>
  <si>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</si>
  <si>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</si>
  <si>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</si>
  <si>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</si>
  <si>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</si>
  <si>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</si>
  <si>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</si>
  <si>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</si>
  <si>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</si>
  <si>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</si>
  <si>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</si>
  <si>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</si>
  <si>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</si>
  <si>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</si>
  <si>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</si>
  <si>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</si>
  <si>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</si>
  <si>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</si>
  <si>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</si>
  <si>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</si>
  <si>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</si>
  <si>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</si>
  <si>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</si>
  <si>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</si>
  <si>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</si>
  <si>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</si>
  <si>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</si>
  <si>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</si>
  <si>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</si>
  <si>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</si>
  <si>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</si>
  <si>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</si>
  <si>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</si>
  <si>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</si>
  <si>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</si>
  <si>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</si>
  <si>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</si>
  <si>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</si>
  <si>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</si>
  <si>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</si>
  <si>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</si>
  <si>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</si>
  <si>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</si>
  <si>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</si>
  <si>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</si>
  <si>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</si>
  <si>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</si>
  <si>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</si>
  <si>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</si>
  <si>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</si>
  <si>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</si>
  <si>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</si>
  <si>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</si>
  <si>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</si>
  <si>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</si>
  <si>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</si>
  <si>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</si>
  <si>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</si>
  <si>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</si>
  <si>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</si>
  <si>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</si>
  <si>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</si>
  <si>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</si>
  <si>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</si>
  <si>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</si>
  <si>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</si>
  <si>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</si>
  <si>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</si>
  <si>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</si>
  <si>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</si>
  <si>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</si>
  <si>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</si>
  <si>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</si>
  <si>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</si>
  <si>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</si>
  <si>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</si>
  <si>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</si>
  <si>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</si>
  <si>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</si>
  <si>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</si>
  <si>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</si>
  <si>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</si>
  <si>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</si>
  <si>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</si>
  <si>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</si>
  <si>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</si>
  <si>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</si>
  <si>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</si>
  <si>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</si>
  <si>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</si>
  <si>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</si>
  <si>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</si>
  <si>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</si>
  <si>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</si>
  <si>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</si>
  <si>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</si>
  <si>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</si>
  <si>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</si>
  <si>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</si>
  <si>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</si>
  <si>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</si>
  <si>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</si>
  <si>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</si>
  <si>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</si>
  <si>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</si>
  <si>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</si>
  <si>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</si>
  <si>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</si>
  <si>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</si>
  <si>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</si>
  <si>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</si>
  <si>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</si>
  <si>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</si>
  <si>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</si>
  <si>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</si>
  <si>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</si>
  <si>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</si>
  <si>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</si>
  <si>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</si>
  <si>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</si>
  <si>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</si>
  <si>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</si>
  <si>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</si>
  <si>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</si>
  <si>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</si>
  <si>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</si>
  <si>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</si>
  <si>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</si>
  <si>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</si>
  <si>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</si>
  <si>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</si>
  <si>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</si>
  <si>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</si>
  <si>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</si>
  <si>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</si>
  <si>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</si>
  <si>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</si>
  <si>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</si>
  <si>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</si>
  <si>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</si>
  <si>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</si>
  <si>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</si>
  <si>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</si>
  <si>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</si>
  <si>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</si>
  <si>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</si>
  <si>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</si>
  <si>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</si>
  <si>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</si>
  <si>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</si>
  <si>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</si>
  <si>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</si>
  <si>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</si>
  <si>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</si>
  <si>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</si>
  <si>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</si>
  <si>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</si>
  <si>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</si>
  <si>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</si>
  <si>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</si>
  <si>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</si>
  <si>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</si>
  <si>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</si>
  <si>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</si>
  <si>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</si>
  <si>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</si>
  <si>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</si>
  <si>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</si>
  <si>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</si>
  <si>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</si>
  <si>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</si>
  <si>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</si>
  <si>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</si>
  <si>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</si>
  <si>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</si>
  <si>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</si>
  <si>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</si>
  <si>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</si>
  <si>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</si>
  <si>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</si>
  <si>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</si>
  <si>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</si>
  <si>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</si>
  <si>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</si>
  <si>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</si>
  <si>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</si>
  <si>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</si>
  <si>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</si>
  <si>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</si>
  <si>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</si>
  <si>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</si>
  <si>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</si>
  <si>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</si>
  <si>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</si>
  <si>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</si>
  <si>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</si>
  <si>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</si>
  <si>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</si>
  <si>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</si>
  <si>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</si>
  <si>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</si>
  <si>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</si>
  <si>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</si>
  <si>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</si>
  <si>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</si>
  <si>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</si>
  <si>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</si>
  <si>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</si>
  <si>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</si>
  <si>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</si>
  <si>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</si>
  <si>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</si>
  <si>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</si>
  <si>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</si>
  <si>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</si>
  <si>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</si>
  <si>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</si>
  <si>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</si>
  <si>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</si>
  <si>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</si>
  <si>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</si>
  <si>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</si>
  <si>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</si>
  <si>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</si>
  <si>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</si>
  <si>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</si>
  <si>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</si>
  <si>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</si>
  <si>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</si>
  <si>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</si>
  <si>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</si>
  <si>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</si>
  <si>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</si>
  <si>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</si>
  <si>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</si>
  <si>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</si>
  <si>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</si>
  <si>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</si>
  <si>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</si>
  <si>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</si>
  <si>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</si>
  <si>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</si>
  <si>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</si>
  <si>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</si>
  <si>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</si>
  <si>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</si>
  <si>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</si>
  <si>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</si>
  <si>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</si>
  <si>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</si>
  <si>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</si>
  <si>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</si>
  <si>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</si>
  <si>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</si>
  <si>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</si>
  <si>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</si>
  <si>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</si>
  <si>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</si>
  <si>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</si>
  <si>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</si>
  <si>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</si>
  <si>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</si>
  <si>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</si>
  <si>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</si>
  <si>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</si>
  <si>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</si>
  <si>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</si>
  <si>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</si>
  <si>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</si>
  <si>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</si>
  <si>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</si>
  <si>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</si>
  <si>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</si>
  <si>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</si>
  <si>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</si>
  <si>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</si>
  <si>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</si>
  <si>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</si>
  <si>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</si>
  <si>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</si>
  <si>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</si>
  <si>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</si>
  <si>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</si>
  <si>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</si>
  <si>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</si>
  <si>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</si>
  <si>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</si>
  <si>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</si>
  <si>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</si>
  <si>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</si>
  <si>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</si>
  <si>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</si>
  <si>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</si>
  <si>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</si>
  <si>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</si>
  <si>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</si>
  <si>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</si>
  <si>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</si>
  <si>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</si>
  <si>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</si>
  <si>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</si>
  <si>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</si>
  <si>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</si>
  <si>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</si>
  <si>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</si>
  <si>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</si>
  <si>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</si>
  <si>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</si>
  <si>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</si>
  <si>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</si>
  <si>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</si>
  <si>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</si>
  <si>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</si>
  <si>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</si>
  <si>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</si>
  <si>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</si>
  <si>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</si>
  <si>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</si>
  <si>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</si>
  <si>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</si>
  <si>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</si>
  <si>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</si>
  <si>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</si>
  <si>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</si>
  <si>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</si>
  <si>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</si>
  <si>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</si>
  <si>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</si>
  <si>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</si>
  <si>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</si>
  <si>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</si>
  <si>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</si>
  <si>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</si>
  <si>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</si>
  <si>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</si>
  <si>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</si>
  <si>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</si>
  <si>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</si>
  <si>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</si>
  <si>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</si>
  <si>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</si>
  <si>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</si>
  <si>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</si>
  <si>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</si>
  <si>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</si>
  <si>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</si>
  <si>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</si>
  <si>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</si>
  <si>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</si>
  <si>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</si>
  <si>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</si>
  <si>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</si>
  <si>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</si>
  <si>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</si>
  <si>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</si>
  <si>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</si>
  <si>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</si>
  <si>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</si>
  <si>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</si>
  <si>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</si>
  <si>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</si>
  <si>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</si>
  <si>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</si>
  <si>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</si>
  <si>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</si>
  <si>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</si>
  <si>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</si>
  <si>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</si>
  <si>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</si>
  <si>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</si>
  <si>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</si>
  <si>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</si>
  <si>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</si>
  <si>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</si>
  <si>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</si>
  <si>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</si>
  <si>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</si>
  <si>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</si>
  <si>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</si>
  <si>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</si>
  <si>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</si>
  <si>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</si>
  <si>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</si>
  <si>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</si>
  <si>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</si>
  <si>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</si>
  <si>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</si>
  <si>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</si>
  <si>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</si>
  <si>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</si>
  <si>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</si>
  <si>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</si>
  <si>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</si>
  <si>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</si>
  <si>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</si>
  <si>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</si>
  <si>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</si>
  <si>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</si>
  <si>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</si>
  <si>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</si>
  <si>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</si>
  <si>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</si>
  <si>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</si>
  <si>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</si>
  <si>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</si>
  <si>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</si>
  <si>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</si>
  <si>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</si>
  <si>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</si>
  <si>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</si>
  <si>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</si>
  <si>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</si>
  <si>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</si>
  <si>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</si>
  <si>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</si>
  <si>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</si>
  <si>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</si>
  <si>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</si>
  <si>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</si>
  <si>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</si>
  <si>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</si>
  <si>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</si>
  <si>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</si>
  <si>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</si>
  <si>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</si>
  <si>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</si>
  <si>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</si>
  <si>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</si>
  <si>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</si>
  <si>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</si>
  <si>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</si>
  <si>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</si>
  <si>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</si>
  <si>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</si>
  <si>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</si>
  <si>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</si>
  <si>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</si>
  <si>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</si>
  <si>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</si>
  <si>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</si>
  <si>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</si>
  <si>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</si>
  <si>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</si>
  <si>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</si>
  <si>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</si>
  <si>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</si>
  <si>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</si>
  <si>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</si>
  <si>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</si>
  <si>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</si>
  <si>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</si>
  <si>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</si>
  <si>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</si>
  <si>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</si>
  <si>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</si>
  <si>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</si>
  <si>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</si>
  <si>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</si>
  <si>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</si>
  <si>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</si>
  <si>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</si>
  <si>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</si>
  <si>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</si>
  <si>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</si>
  <si>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</si>
  <si>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</si>
  <si>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</si>
  <si>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</si>
  <si>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</si>
  <si>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</si>
  <si>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</si>
  <si>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</si>
  <si>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</si>
  <si>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</si>
  <si>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</si>
  <si>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</si>
  <si>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</si>
  <si>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</si>
  <si>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</si>
  <si>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</si>
  <si>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</si>
  <si>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</si>
  <si>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</si>
  <si>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</si>
  <si>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</si>
  <si>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</si>
  <si>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</si>
  <si>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</si>
  <si>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</si>
  <si>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</si>
  <si>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</si>
  <si>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</si>
  <si>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</si>
  <si>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</si>
  <si>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</si>
  <si>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</si>
  <si>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</si>
  <si>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</si>
  <si>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</si>
  <si>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</si>
  <si>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</si>
  <si>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</si>
  <si>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</si>
  <si>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</si>
  <si>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</si>
  <si>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</si>
  <si>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</si>
  <si>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</si>
  <si>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</si>
  <si>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</si>
  <si>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</si>
  <si>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</si>
  <si>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</si>
  <si>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</si>
  <si>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</si>
  <si>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</si>
  <si>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</si>
  <si>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</si>
  <si>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</si>
  <si>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</si>
  <si>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</si>
  <si>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</si>
  <si>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</si>
  <si>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</si>
  <si>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</si>
  <si>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</si>
  <si>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</si>
  <si>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</si>
  <si>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</si>
  <si>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</si>
  <si>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</si>
  <si>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</si>
  <si>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</si>
  <si>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</si>
  <si>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</si>
  <si>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</si>
  <si>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</si>
  <si>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</si>
  <si>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</si>
  <si>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</si>
  <si>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</si>
  <si>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</si>
  <si>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</si>
  <si>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</si>
  <si>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</si>
  <si>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</si>
  <si>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</si>
  <si>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</si>
  <si>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</si>
  <si>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</si>
  <si>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</si>
  <si>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</si>
  <si>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</si>
  <si>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</si>
  <si>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</si>
  <si>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</si>
  <si>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</si>
  <si>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</si>
  <si>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</si>
  <si>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</si>
  <si>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</si>
  <si>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</si>
  <si>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</si>
  <si>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</si>
  <si>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</si>
  <si>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</si>
  <si>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</si>
  <si>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</si>
  <si>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</si>
  <si>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</si>
  <si>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</si>
  <si>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</si>
  <si>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</si>
  <si>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</si>
  <si>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</si>
  <si>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</si>
  <si>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</si>
  <si>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</si>
  <si>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</si>
  <si>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</si>
  <si>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</si>
  <si>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</si>
  <si>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</si>
  <si>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</si>
  <si>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</si>
  <si>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</si>
  <si>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</si>
  <si>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</si>
  <si>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</si>
  <si>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</si>
  <si>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</si>
  <si>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</si>
  <si>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</si>
  <si>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</si>
  <si>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</si>
  <si>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</si>
  <si>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</si>
  <si>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</si>
  <si>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</si>
  <si>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</si>
  <si>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</si>
  <si>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</si>
  <si>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</si>
  <si>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</si>
  <si>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</si>
  <si>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</si>
  <si>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</si>
  <si>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</si>
  <si>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</si>
  <si>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</si>
  <si>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</si>
  <si>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</si>
  <si>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</si>
  <si>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</si>
  <si>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</si>
  <si>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</si>
  <si>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</si>
  <si>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</si>
  <si>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</si>
  <si>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</si>
  <si>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</si>
  <si>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</si>
  <si>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</si>
  <si>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</si>
  <si>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</si>
  <si>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</si>
  <si>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</si>
  <si>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</si>
  <si>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</si>
  <si>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</si>
  <si>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</si>
  <si>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</si>
  <si>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</si>
  <si>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</si>
  <si>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</si>
  <si>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</si>
  <si>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</si>
  <si>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</si>
  <si>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</si>
  <si>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</si>
  <si>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</si>
  <si>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</si>
  <si>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</si>
  <si>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</si>
  <si>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</si>
  <si>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</si>
  <si>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</si>
  <si>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</si>
  <si>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</si>
  <si>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</si>
  <si>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</si>
  <si>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</si>
  <si>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</si>
  <si>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</si>
  <si>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</si>
  <si>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</si>
  <si>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</si>
  <si>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</si>
  <si>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</si>
  <si>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</si>
  <si>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</si>
  <si>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</si>
  <si>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</si>
  <si>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</si>
  <si>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</si>
  <si>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</si>
  <si>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</si>
  <si>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</si>
  <si>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</si>
  <si>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</si>
  <si>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</si>
  <si>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</si>
  <si>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</si>
  <si>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</si>
  <si>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</si>
  <si>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</si>
  <si>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</si>
  <si>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</si>
  <si>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</si>
  <si>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</si>
  <si>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</si>
  <si>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</si>
  <si>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</si>
  <si>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</si>
  <si>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</si>
  <si>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</si>
  <si>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</si>
  <si>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</si>
  <si>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</si>
  <si>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</si>
  <si>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</si>
  <si>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</si>
  <si>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</si>
  <si>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</si>
  <si>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</si>
  <si>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</si>
  <si>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</si>
  <si>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</si>
  <si>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</si>
  <si>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</si>
  <si>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</si>
  <si>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</si>
  <si>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</si>
  <si>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</si>
  <si>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</si>
  <si>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</si>
  <si>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</si>
  <si>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</si>
  <si>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</si>
  <si>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</si>
  <si>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</si>
  <si>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</si>
  <si>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</si>
  <si>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</si>
  <si>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</si>
  <si>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</si>
  <si>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</si>
  <si>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</si>
  <si>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</si>
  <si>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</si>
  <si>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</si>
  <si>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</si>
  <si>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</si>
  <si>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</si>
  <si>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</si>
  <si>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</si>
  <si>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</si>
  <si>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</si>
  <si>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</si>
  <si>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</si>
  <si>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</si>
  <si>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</si>
  <si>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</si>
  <si>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</si>
  <si>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</si>
  <si>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</si>
  <si>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</si>
  <si>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</si>
  <si>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</si>
  <si>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</si>
  <si>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</si>
  <si>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</si>
  <si>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</si>
  <si>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</si>
  <si>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</si>
  <si>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</si>
  <si>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</si>
  <si>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</si>
  <si>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</si>
  <si>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</si>
  <si>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</si>
  <si>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</si>
  <si>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</si>
  <si>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</si>
  <si>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</si>
  <si>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</si>
  <si>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</si>
  <si>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</si>
  <si>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</si>
  <si>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</si>
  <si>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</si>
  <si>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</si>
  <si>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</si>
  <si>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</si>
  <si>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</si>
  <si>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</si>
  <si>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</si>
  <si>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</si>
  <si>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</si>
  <si>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</si>
  <si>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</si>
  <si>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</si>
  <si>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</si>
  <si>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</si>
  <si>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</si>
  <si>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</si>
  <si>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</si>
  <si>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</si>
  <si>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</si>
  <si>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</si>
  <si>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</si>
  <si>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</si>
  <si>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</si>
  <si>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</si>
  <si>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</si>
  <si>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</si>
  <si>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</si>
  <si>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</si>
  <si>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</si>
  <si>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</si>
  <si>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</si>
  <si>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</si>
  <si>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</si>
  <si>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</si>
  <si>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</si>
  <si>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</si>
  <si>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</si>
  <si>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</si>
  <si>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</si>
  <si>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</si>
  <si>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</si>
  <si>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</si>
  <si>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</si>
  <si>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</si>
  <si>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</si>
  <si>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</si>
  <si>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</si>
  <si>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</si>
  <si>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</si>
  <si>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</si>
  <si>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</si>
  <si>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</si>
  <si>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</si>
  <si>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</si>
  <si>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</si>
  <si>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</si>
  <si>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</si>
  <si>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</si>
  <si>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</si>
  <si>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</si>
  <si>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</si>
  <si>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</si>
  <si>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</si>
  <si>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</si>
  <si>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</si>
  <si>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</si>
  <si>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</si>
  <si>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</si>
  <si>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</si>
  <si>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</si>
  <si>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</si>
  <si>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</si>
  <si>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</si>
  <si>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</si>
  <si>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</si>
  <si>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</si>
  <si>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</si>
  <si>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</si>
  <si>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</si>
  <si>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</si>
  <si>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</si>
  <si>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</si>
  <si>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</si>
  <si>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</si>
  <si>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</si>
  <si>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</si>
  <si>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</si>
  <si>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</si>
  <si>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</si>
  <si>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</si>
  <si>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</si>
  <si>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</si>
  <si>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</si>
  <si>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</si>
  <si>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</si>
  <si>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</si>
  <si>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</si>
  <si>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</si>
  <si>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</si>
  <si>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</si>
  <si>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</si>
  <si>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</si>
  <si>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</si>
  <si>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</si>
  <si>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</si>
  <si>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</si>
  <si>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</si>
  <si>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</si>
  <si>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</si>
  <si>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</si>
  <si>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</si>
  <si>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</si>
  <si>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</si>
  <si>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</si>
  <si>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</si>
  <si>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</si>
  <si>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</si>
  <si>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</si>
  <si>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</si>
  <si>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</si>
  <si>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</si>
  <si>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</si>
  <si>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</si>
  <si>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</si>
  <si>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</si>
  <si>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</si>
  <si>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</si>
  <si>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</si>
  <si>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</si>
  <si>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</si>
  <si>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</si>
  <si>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</si>
  <si>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</si>
  <si>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</si>
  <si>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</si>
  <si>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</si>
  <si>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</si>
  <si>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</si>
  <si>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</si>
  <si>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</si>
  <si>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</si>
  <si>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</si>
  <si>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</si>
  <si>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</si>
  <si>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</si>
  <si>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</si>
  <si>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</si>
  <si>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</si>
  <si>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</si>
  <si>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</si>
  <si>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</si>
  <si>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</si>
  <si>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</si>
  <si>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</si>
  <si>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</si>
  <si>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</si>
  <si>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</si>
  <si>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</si>
  <si>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</si>
  <si>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</si>
  <si>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</si>
  <si>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</si>
  <si>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</si>
  <si>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</si>
  <si>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</si>
  <si>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</si>
  <si>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</si>
  <si>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</si>
  <si>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</si>
  <si>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</si>
  <si>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</si>
  <si>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</si>
  <si>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</si>
  <si>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</si>
  <si>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</si>
  <si>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</si>
  <si>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</si>
  <si>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</si>
  <si>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</si>
  <si>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</si>
  <si>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</si>
  <si>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</si>
  <si>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</si>
  <si>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</si>
  <si>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</si>
  <si>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</si>
  <si>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</si>
  <si>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</si>
  <si>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</si>
  <si>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</si>
  <si>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</si>
  <si>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</si>
  <si>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</si>
  <si>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</si>
  <si>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</si>
  <si>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</si>
  <si>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</si>
  <si>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</si>
  <si>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</si>
  <si>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</si>
  <si>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</si>
  <si>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</si>
  <si>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</si>
  <si>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</si>
  <si>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</si>
  <si>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</si>
  <si>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</si>
  <si>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</si>
  <si>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</si>
  <si>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</si>
  <si>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</si>
  <si>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</si>
  <si>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</si>
  <si>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</si>
  <si>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</si>
  <si>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</si>
  <si>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</si>
  <si>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</si>
  <si>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</si>
  <si>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</si>
  <si>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</si>
  <si>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</si>
  <si>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</si>
  <si>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</si>
  <si>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</si>
  <si>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</si>
  <si>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</si>
  <si>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</si>
  <si>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</si>
  <si>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</si>
  <si>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</si>
  <si>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</si>
  <si>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</si>
  <si>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</si>
  <si>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</si>
  <si>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</si>
  <si>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</si>
  <si>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</si>
  <si>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</si>
  <si>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</si>
  <si>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</si>
  <si>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</si>
  <si>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</si>
  <si>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</si>
  <si>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</si>
  <si>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</si>
  <si>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</si>
  <si>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</si>
  <si>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</si>
  <si>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</si>
  <si>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</si>
  <si>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</si>
  <si>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</si>
  <si>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</si>
  <si>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</si>
  <si>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</si>
  <si>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</si>
  <si>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</si>
  <si>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</si>
  <si>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</si>
  <si>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</si>
  <si>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</si>
  <si>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</si>
  <si>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</si>
  <si>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</si>
  <si>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</si>
  <si>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</si>
  <si>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</si>
  <si>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</si>
  <si>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</si>
  <si>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</si>
  <si>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</si>
  <si>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</si>
  <si>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</si>
  <si>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</si>
  <si>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</si>
  <si>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</si>
  <si>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</si>
  <si>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</si>
  <si>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</si>
  <si>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</si>
  <si>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</si>
  <si>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</si>
  <si>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</si>
  <si>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</si>
  <si>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</si>
  <si>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</si>
  <si>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</si>
  <si>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</si>
  <si>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</si>
  <si>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</si>
  <si>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</si>
  <si>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</si>
  <si>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</si>
  <si>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</si>
  <si>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</si>
  <si>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</si>
  <si>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</si>
  <si>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</si>
  <si>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</si>
  <si>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</si>
  <si>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</si>
  <si>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</si>
  <si>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</si>
  <si>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</si>
  <si>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</si>
  <si>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</si>
  <si>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</si>
  <si>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</si>
  <si>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</si>
  <si>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</si>
  <si>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</si>
  <si>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</si>
  <si>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</si>
  <si>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</si>
  <si>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</si>
  <si>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</si>
  <si>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</si>
  <si>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</si>
  <si>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</si>
  <si>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</si>
  <si>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</si>
  <si>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</si>
  <si>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</si>
  <si>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</si>
  <si>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</si>
  <si>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</si>
  <si>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</si>
  <si>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</si>
  <si>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</si>
  <si>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</si>
  <si>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</si>
  <si>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</si>
  <si>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</si>
  <si>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</si>
  <si>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</si>
  <si>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</si>
  <si>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</si>
  <si>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</si>
  <si>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</si>
  <si>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</si>
  <si>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</si>
  <si>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</si>
  <si>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</si>
  <si>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</si>
  <si>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</si>
  <si>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</si>
  <si>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</si>
  <si>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</si>
  <si>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</si>
  <si>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</si>
  <si>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</si>
  <si>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</si>
  <si>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</si>
  <si>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</si>
  <si>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</si>
  <si>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</si>
  <si>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</si>
  <si>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</si>
  <si>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</si>
  <si>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</si>
  <si>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</si>
  <si>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</si>
  <si>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</si>
  <si>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</si>
  <si>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</si>
  <si>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</si>
  <si>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</si>
  <si>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</si>
  <si>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</si>
  <si>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</si>
  <si>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</si>
  <si>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</si>
  <si>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</si>
  <si>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</si>
  <si>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</si>
  <si>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</si>
  <si>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</si>
  <si>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</si>
  <si>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</si>
  <si>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</si>
  <si>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</si>
  <si>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</si>
  <si>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</si>
  <si>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</si>
  <si>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</si>
  <si>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</si>
  <si>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</si>
  <si>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</si>
  <si>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</si>
  <si>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</si>
  <si>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</si>
  <si>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</si>
  <si>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</si>
  <si>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</si>
  <si>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</si>
  <si>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</si>
  <si>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</si>
  <si>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</si>
  <si>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</si>
  <si>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</si>
  <si>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</si>
  <si>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</si>
  <si>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</si>
  <si>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</si>
  <si>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</si>
  <si>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</si>
  <si>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</si>
  <si>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</si>
  <si>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</si>
  <si>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</si>
  <si>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</si>
  <si>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</si>
  <si>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</si>
  <si>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</si>
  <si>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</si>
  <si>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</si>
  <si>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</si>
  <si>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</si>
  <si>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</si>
  <si>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</si>
  <si>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</si>
  <si>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</si>
  <si>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</si>
  <si>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</si>
  <si>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</si>
  <si>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</si>
  <si>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</si>
  <si>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</si>
  <si>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</si>
  <si>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</si>
  <si>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</si>
  <si>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</si>
  <si>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</si>
  <si>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</si>
  <si>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</si>
  <si>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</si>
  <si>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</si>
  <si>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</si>
  <si>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</si>
  <si>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</si>
  <si>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</si>
  <si>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</si>
  <si>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</si>
  <si>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</si>
  <si>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</si>
  <si>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</si>
  <si>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</si>
  <si>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</si>
  <si>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</si>
  <si>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</si>
  <si>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</si>
  <si>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</si>
  <si>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</si>
  <si>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</si>
  <si>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</si>
  <si>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</si>
  <si>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</si>
  <si>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</si>
  <si>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</si>
  <si>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</si>
  <si>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</si>
  <si>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</si>
  <si>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</si>
  <si>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</si>
  <si>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</si>
  <si>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</si>
  <si>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</si>
  <si>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</si>
  <si>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</si>
  <si>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</si>
  <si>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</si>
  <si>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</si>
  <si>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</si>
  <si>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</si>
  <si>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</si>
  <si>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</si>
  <si>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</si>
  <si>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</si>
  <si>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</si>
  <si>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</si>
  <si>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</si>
  <si>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</si>
  <si>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</si>
  <si>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</si>
  <si>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</si>
  <si>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</si>
  <si>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</si>
  <si>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</si>
  <si>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</si>
  <si>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</si>
  <si>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</si>
  <si>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</si>
  <si>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</si>
  <si>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</si>
  <si>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</si>
  <si>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</si>
  <si>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</si>
  <si>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</si>
  <si>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</si>
  <si>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</si>
  <si>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</si>
  <si>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</si>
  <si>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</si>
  <si>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</si>
  <si>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</si>
  <si>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</si>
  <si>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</si>
  <si>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</si>
  <si>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</si>
  <si>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</si>
  <si>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</si>
  <si>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</si>
  <si>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</si>
  <si>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</si>
  <si>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</si>
  <si>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</si>
  <si>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</si>
  <si>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</si>
  <si>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</si>
  <si>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</si>
  <si>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</si>
  <si>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</si>
  <si>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</si>
  <si>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</si>
  <si>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</si>
  <si>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</si>
  <si>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</si>
  <si>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</si>
  <si>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</si>
  <si>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</si>
  <si>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</si>
  <si>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</si>
  <si>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</si>
  <si>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</si>
  <si>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</si>
  <si>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</si>
  <si>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</si>
  <si>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</si>
  <si>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</si>
  <si>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</si>
  <si>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</si>
  <si>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</si>
  <si>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</si>
  <si>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</si>
  <si>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</si>
  <si>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</si>
  <si>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</si>
  <si>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</si>
  <si>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</si>
  <si>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</si>
  <si>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</si>
  <si>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</si>
  <si>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</si>
  <si>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</si>
  <si>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</si>
  <si>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</si>
  <si>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</si>
  <si>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</si>
  <si>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</si>
  <si>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</si>
  <si>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</si>
  <si>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</si>
  <si>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</si>
  <si>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</si>
  <si>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</si>
  <si>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</si>
  <si>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</si>
  <si>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</si>
  <si>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</si>
  <si>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</si>
  <si>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</si>
  <si>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</si>
  <si>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</si>
  <si>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</si>
  <si>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</si>
  <si>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</si>
  <si>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</si>
  <si>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</si>
  <si>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</si>
  <si>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</si>
  <si>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</si>
  <si>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</si>
  <si>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</si>
  <si>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</si>
  <si>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</si>
  <si>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</si>
  <si>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</si>
  <si>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</si>
  <si>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</si>
  <si>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</si>
  <si>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</si>
  <si>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</si>
  <si>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</si>
  <si>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</si>
  <si>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</si>
  <si>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</si>
  <si>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</si>
  <si>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</si>
  <si>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</si>
  <si>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</si>
  <si>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</si>
  <si>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</si>
  <si>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</si>
  <si>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</si>
  <si>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</si>
  <si>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</si>
  <si>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</si>
  <si>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</si>
  <si>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</si>
  <si>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</si>
  <si>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</si>
  <si>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</si>
  <si>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</si>
  <si>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</si>
  <si>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</si>
  <si>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</si>
  <si>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</si>
  <si>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</si>
  <si>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</si>
  <si>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</si>
  <si>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</si>
  <si>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</si>
  <si>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</si>
  <si>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</si>
  <si>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</si>
  <si>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</si>
  <si>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</si>
  <si>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</si>
  <si>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</si>
  <si>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</si>
  <si>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</si>
  <si>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</si>
  <si>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</si>
  <si>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</si>
  <si>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</si>
  <si>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</si>
  <si>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</si>
  <si>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</si>
  <si>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</si>
  <si>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</si>
  <si>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</si>
  <si>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</si>
  <si>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</si>
  <si>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</si>
  <si>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</si>
  <si>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</si>
  <si>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</si>
  <si>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</si>
  <si>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</si>
  <si>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</si>
  <si>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</si>
  <si>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</si>
  <si>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</si>
  <si>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</si>
  <si>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</si>
  <si>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</si>
  <si>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</si>
  <si>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</si>
  <si>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</si>
  <si>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</si>
  <si>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</si>
  <si>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</si>
  <si>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</si>
  <si>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</si>
  <si>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</si>
  <si>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</si>
  <si>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</si>
  <si>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</si>
  <si>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</si>
  <si>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</si>
  <si>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</si>
  <si>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</si>
  <si>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</si>
  <si>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</si>
  <si>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</si>
  <si>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</si>
  <si>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</si>
  <si>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</si>
  <si>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</si>
  <si>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</si>
  <si>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</si>
  <si>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</si>
  <si>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</si>
  <si>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</si>
  <si>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</si>
  <si>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</si>
  <si>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</si>
  <si>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</si>
  <si>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</si>
  <si>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</si>
  <si>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</si>
  <si>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</si>
  <si>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</si>
  <si>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</si>
  <si>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</si>
  <si>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</si>
  <si>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</si>
  <si>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</si>
  <si>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</si>
  <si>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</si>
  <si>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</si>
  <si>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</si>
  <si>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</si>
  <si>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</si>
  <si>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</si>
  <si>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</si>
  <si>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</si>
  <si>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</si>
  <si>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</si>
  <si>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</si>
  <si>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</si>
  <si>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</si>
  <si>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</si>
  <si>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</si>
  <si>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</si>
  <si>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</si>
  <si>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</si>
  <si>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</si>
  <si>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</si>
  <si>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</si>
  <si>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</si>
  <si>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</si>
  <si>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</si>
  <si>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</si>
  <si>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</si>
  <si>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</si>
  <si>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</si>
  <si>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</si>
  <si>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</si>
  <si>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</si>
  <si>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</si>
  <si>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</si>
  <si>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</si>
  <si>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</si>
  <si>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</si>
  <si>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</si>
  <si>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</si>
  <si>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</si>
  <si>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</si>
  <si>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</si>
  <si>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</si>
  <si>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</si>
  <si>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</si>
  <si>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</si>
  <si>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</si>
  <si>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</si>
  <si>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</si>
  <si>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</si>
  <si>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</si>
  <si>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</si>
  <si>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</si>
  <si>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</si>
  <si>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</si>
  <si>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</si>
  <si>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</si>
  <si>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</si>
  <si>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</si>
  <si>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</si>
  <si>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</si>
  <si>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</si>
  <si>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</si>
  <si>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</si>
  <si>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</si>
  <si>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</si>
  <si>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</si>
  <si>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</si>
  <si>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</si>
  <si>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</si>
  <si>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</si>
  <si>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</si>
  <si>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</si>
  <si>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</si>
  <si>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</si>
  <si>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</si>
  <si>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</si>
  <si>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</si>
  <si>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</si>
  <si>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</si>
  <si>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</si>
  <si>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</si>
  <si>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</si>
  <si>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</si>
  <si>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</si>
  <si>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</si>
  <si>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</si>
  <si>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</si>
  <si>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</si>
  <si>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</si>
  <si>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</si>
  <si>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</si>
  <si>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</si>
  <si>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</si>
  <si>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</si>
  <si>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</si>
  <si>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</si>
  <si>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</si>
  <si>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</si>
  <si>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</si>
  <si>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</si>
  <si>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</si>
  <si>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</si>
  <si>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</si>
  <si>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</si>
  <si>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</si>
  <si>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</si>
  <si>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</si>
  <si>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</si>
  <si>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</si>
  <si>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</si>
  <si>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</si>
  <si>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</si>
  <si>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</si>
  <si>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</si>
  <si>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</si>
  <si>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</si>
  <si>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</si>
  <si>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</si>
  <si>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</si>
  <si>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</si>
  <si>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</si>
  <si>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</si>
  <si>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</si>
  <si>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</si>
  <si>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</si>
  <si>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</si>
  <si>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</si>
  <si>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</si>
  <si>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</si>
  <si>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</si>
  <si>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</si>
  <si>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</si>
  <si>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</si>
  <si>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</si>
  <si>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</si>
  <si>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</si>
  <si>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</si>
  <si>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</si>
  <si>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</si>
  <si>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</si>
  <si>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</si>
  <si>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</si>
  <si>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</si>
  <si>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</si>
  <si>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</si>
  <si>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</si>
  <si>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</si>
  <si>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</si>
  <si>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</si>
  <si>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</si>
  <si>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</si>
  <si>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</si>
  <si>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</si>
  <si>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</si>
  <si>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</si>
  <si>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</si>
  <si>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</si>
  <si>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</si>
  <si>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</si>
  <si>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</si>
  <si>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</si>
  <si>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</si>
  <si>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</si>
  <si>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</si>
  <si>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</si>
  <si>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</si>
  <si>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</si>
  <si>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</si>
  <si>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</si>
  <si>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</si>
  <si>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</si>
  <si>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</si>
  <si>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</si>
  <si>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</si>
  <si>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</si>
  <si>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</si>
  <si>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</si>
  <si>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</si>
  <si>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</si>
  <si>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</si>
  <si>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</si>
  <si>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</si>
  <si>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</si>
  <si>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</si>
  <si>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</si>
  <si>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</si>
  <si>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</si>
  <si>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</si>
  <si>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</si>
  <si>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</si>
  <si>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</si>
  <si>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</si>
  <si>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</si>
  <si>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</si>
  <si>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</si>
  <si>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</si>
  <si>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</si>
  <si>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</si>
  <si>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</si>
  <si>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</si>
  <si>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</si>
  <si>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</si>
  <si>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</si>
  <si>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</si>
  <si>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</si>
  <si>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</si>
  <si>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</si>
  <si>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</si>
  <si>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</si>
  <si>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</si>
  <si>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</si>
  <si>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</si>
  <si>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</si>
  <si>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</si>
  <si>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</si>
  <si>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</si>
  <si>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</si>
  <si>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</si>
  <si>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</si>
  <si>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</si>
  <si>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</si>
  <si>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</si>
  <si>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</si>
  <si>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</si>
  <si>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</si>
  <si>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</si>
  <si>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</si>
  <si>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</si>
  <si>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</si>
  <si>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</si>
  <si>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</si>
  <si>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</si>
  <si>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</si>
  <si>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</si>
  <si>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</si>
  <si>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</si>
  <si>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</si>
  <si>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</si>
  <si>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</si>
  <si>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</si>
  <si>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</si>
  <si>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</si>
  <si>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</si>
  <si>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</si>
  <si>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</si>
  <si>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</si>
  <si>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</si>
  <si>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</si>
  <si>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</si>
  <si>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</si>
  <si>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</si>
  <si>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</si>
  <si>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</si>
  <si>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</si>
  <si>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</si>
  <si>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</si>
  <si>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</si>
  <si>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</si>
  <si>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</si>
  <si>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</si>
  <si>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</si>
  <si>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</si>
  <si>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</si>
  <si>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</si>
  <si>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</si>
  <si>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</si>
  <si>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</si>
  <si>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</si>
  <si>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</si>
  <si>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</si>
  <si>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</si>
  <si>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</si>
  <si>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</si>
  <si>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</si>
  <si>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</si>
  <si>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</si>
  <si>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</si>
  <si>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</si>
  <si>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</si>
  <si>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</si>
  <si>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</si>
  <si>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</si>
  <si>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</si>
  <si>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</si>
  <si>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</si>
  <si>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</si>
  <si>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</si>
  <si>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</si>
  <si>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</si>
  <si>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</si>
  <si>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</si>
  <si>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</si>
  <si>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</si>
  <si>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</si>
  <si>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</si>
  <si>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</si>
  <si>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</si>
  <si>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</si>
  <si>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</si>
  <si>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</si>
  <si>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</si>
  <si>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</si>
  <si>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</si>
  <si>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</si>
  <si>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</si>
  <si>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</si>
  <si>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</si>
  <si>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</si>
  <si>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</si>
  <si>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</si>
  <si>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</si>
  <si>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</si>
  <si>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</si>
  <si>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</si>
  <si>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</si>
  <si>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</si>
  <si>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</si>
  <si>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</si>
  <si>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</si>
  <si>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</si>
  <si>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</si>
  <si>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</si>
  <si>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</si>
  <si>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</si>
  <si>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</si>
  <si>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</si>
  <si>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</si>
  <si>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</si>
  <si>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</si>
  <si>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</si>
  <si>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</si>
  <si>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</si>
  <si>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</si>
  <si>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</si>
  <si>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</si>
  <si>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</si>
  <si>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</si>
  <si>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</si>
  <si>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</si>
  <si>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</si>
  <si>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</si>
  <si>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</si>
  <si>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</si>
  <si>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</si>
  <si>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</si>
  <si>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</si>
  <si>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</si>
  <si>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</si>
  <si>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</si>
  <si>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</si>
  <si>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</si>
  <si>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</si>
  <si>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</si>
  <si>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</si>
  <si>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</si>
  <si>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</si>
  <si>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</si>
  <si>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</si>
  <si>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</si>
  <si>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</si>
  <si>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</si>
  <si>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</si>
  <si>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</si>
  <si>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</si>
  <si>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</si>
  <si>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</si>
  <si>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</si>
  <si>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</si>
  <si>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</si>
  <si>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</si>
  <si>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</si>
  <si>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</si>
  <si>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</si>
  <si>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</si>
  <si>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</si>
  <si>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</si>
  <si>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</si>
  <si>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</si>
  <si>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</si>
  <si>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</si>
  <si>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</si>
  <si>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</si>
  <si>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</si>
  <si>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</si>
  <si>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</si>
  <si>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</si>
  <si>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</si>
  <si>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</si>
  <si>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</si>
  <si>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</si>
  <si>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</si>
  <si>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</si>
  <si>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</si>
  <si>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</si>
  <si>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</si>
  <si>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</si>
  <si>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</si>
  <si>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</si>
  <si>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</si>
  <si>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</si>
  <si>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</si>
  <si>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</si>
  <si>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</si>
  <si>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</si>
  <si>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</si>
  <si>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</si>
  <si>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</si>
  <si>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</si>
  <si>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</si>
  <si>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</si>
  <si>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</si>
  <si>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</si>
  <si>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</si>
  <si>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</si>
  <si>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</si>
  <si>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</si>
  <si>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</si>
  <si>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</si>
  <si>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</si>
  <si>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</si>
  <si>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</si>
  <si>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</si>
  <si>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</si>
  <si>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</si>
  <si>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</si>
  <si>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</si>
  <si>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</si>
  <si>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</si>
  <si>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</si>
  <si>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</si>
  <si>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</si>
  <si>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</si>
  <si>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</si>
  <si>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</si>
  <si>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</si>
  <si>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</si>
  <si>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</si>
  <si>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</si>
  <si>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</si>
  <si>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</si>
  <si>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</si>
  <si>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</si>
  <si>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</si>
  <si>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</si>
  <si>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</si>
  <si>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</si>
  <si>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</si>
  <si>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</si>
  <si>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</si>
  <si>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</si>
  <si>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</si>
  <si>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</si>
  <si>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</si>
  <si>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</si>
  <si>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</si>
  <si>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</si>
  <si>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</si>
  <si>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</si>
  <si>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</si>
  <si>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</si>
  <si>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</si>
  <si>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</si>
  <si>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</si>
  <si>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</si>
  <si>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</si>
  <si>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</si>
  <si>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</si>
  <si>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</si>
  <si>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</si>
  <si>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</si>
  <si>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</si>
  <si>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</si>
  <si>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</si>
  <si>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</si>
  <si>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</si>
  <si>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</si>
  <si>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</si>
  <si>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</si>
  <si>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</si>
  <si>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</si>
  <si>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</si>
  <si>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</si>
  <si>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</si>
  <si>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</si>
  <si>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</si>
  <si>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</si>
  <si>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</si>
  <si>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</si>
  <si>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</si>
  <si>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</si>
  <si>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</si>
  <si>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</si>
  <si>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</si>
  <si>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</si>
  <si>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</si>
  <si>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</si>
  <si>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</si>
  <si>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</si>
  <si>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</si>
  <si>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</si>
  <si>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</si>
  <si>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</si>
  <si>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</si>
  <si>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</si>
  <si>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</si>
  <si>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</si>
  <si>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</si>
  <si>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</si>
  <si>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</si>
  <si>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</si>
  <si>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</si>
  <si>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</si>
  <si>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</si>
  <si>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</si>
  <si>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</si>
  <si>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</si>
  <si>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</si>
  <si>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</si>
  <si>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</si>
  <si>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</si>
  <si>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</si>
  <si>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</si>
  <si>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</si>
  <si>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</si>
  <si>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</si>
  <si>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</si>
  <si>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</si>
  <si>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</si>
  <si>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</si>
  <si>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</si>
  <si>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</si>
  <si>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</si>
  <si>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</si>
  <si>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</si>
  <si>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</si>
  <si>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</si>
  <si>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</si>
  <si>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</si>
  <si>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</si>
  <si>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</si>
  <si>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</si>
  <si>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</si>
  <si>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</si>
  <si>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</si>
  <si>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</si>
  <si>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</si>
  <si>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</si>
  <si>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</si>
  <si>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</si>
  <si>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</si>
  <si>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</si>
  <si>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</si>
  <si>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</si>
  <si>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</si>
  <si>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</si>
  <si>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</si>
  <si>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</si>
  <si>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</si>
  <si>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</si>
  <si>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</si>
  <si>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</si>
  <si>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</si>
  <si>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</si>
  <si>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</si>
  <si>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</si>
  <si>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</si>
  <si>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</si>
  <si>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</si>
  <si>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</si>
  <si>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</si>
  <si>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</si>
  <si>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</si>
  <si>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</si>
  <si>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</si>
  <si>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</si>
  <si>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</si>
  <si>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</si>
  <si>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</si>
  <si>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</si>
  <si>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</si>
  <si>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</si>
  <si>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</si>
  <si>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</si>
  <si>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</si>
  <si>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</si>
  <si>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</si>
  <si>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</si>
  <si>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</si>
  <si>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</si>
  <si>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</si>
  <si>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</si>
  <si>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</si>
  <si>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</si>
  <si>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</si>
  <si>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</si>
  <si>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</si>
  <si>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</si>
  <si>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</si>
  <si>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</si>
  <si>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</si>
  <si>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</si>
  <si>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</si>
  <si>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</si>
  <si>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</si>
  <si>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</si>
  <si>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</si>
  <si>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</si>
  <si>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</si>
  <si>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</si>
  <si>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</si>
  <si>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</si>
  <si>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</si>
  <si>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</si>
  <si>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</si>
  <si>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</si>
  <si>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</si>
  <si>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</si>
  <si>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</si>
  <si>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</si>
  <si>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</si>
  <si>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</si>
  <si>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</si>
  <si>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</si>
  <si>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</si>
  <si>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</si>
  <si>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</si>
  <si>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</si>
  <si>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</si>
  <si>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</si>
  <si>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</si>
  <si>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</si>
  <si>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</si>
  <si>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</si>
  <si>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</si>
  <si>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</si>
  <si>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</si>
  <si>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</si>
  <si>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</si>
  <si>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</si>
  <si>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</si>
  <si>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</si>
  <si>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</si>
  <si>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</si>
  <si>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</si>
  <si>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</si>
  <si>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</si>
  <si>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</si>
  <si>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</si>
  <si>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</si>
  <si>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</si>
  <si>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</si>
  <si>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</si>
  <si>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</si>
  <si>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</si>
  <si>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</si>
  <si>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</si>
  <si>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</si>
  <si>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</si>
  <si>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</si>
  <si>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</si>
  <si>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</si>
  <si>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</si>
  <si>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</si>
  <si>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</si>
  <si>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</si>
  <si>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</si>
  <si>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</si>
  <si>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</si>
  <si>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</si>
  <si>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</si>
  <si>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</si>
  <si>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</si>
  <si>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</si>
  <si>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</si>
  <si>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</si>
  <si>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</si>
  <si>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</si>
  <si>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</si>
  <si>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</si>
  <si>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</si>
  <si>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</si>
  <si>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</si>
  <si>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</si>
  <si>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</si>
  <si>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</si>
  <si>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</si>
  <si>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</si>
  <si>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</si>
  <si>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</si>
  <si>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</si>
  <si>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</si>
  <si>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</si>
  <si>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</si>
  <si>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</si>
  <si>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</si>
  <si>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</si>
  <si>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</si>
  <si>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</si>
  <si>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</si>
  <si>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</si>
  <si>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</si>
  <si>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</si>
  <si>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</si>
  <si>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</si>
  <si>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</si>
  <si>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</si>
  <si>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</si>
  <si>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</si>
  <si>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</si>
  <si>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</si>
  <si>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</si>
  <si>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</si>
  <si>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</si>
  <si>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</si>
  <si>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</si>
  <si>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</si>
  <si>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</si>
  <si>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</si>
  <si>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</si>
  <si>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</si>
  <si>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</si>
  <si>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</si>
  <si>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</si>
  <si>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</si>
  <si>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</si>
  <si>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</si>
  <si>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</si>
  <si>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</si>
  <si>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</si>
  <si>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</si>
  <si>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</si>
  <si>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</si>
  <si>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</si>
  <si>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</si>
  <si>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</si>
  <si>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</si>
  <si>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</si>
  <si>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</si>
  <si>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</si>
  <si>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</si>
  <si>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</si>
  <si>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</si>
  <si>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</si>
  <si>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</si>
  <si>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</si>
  <si>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</si>
  <si>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</si>
  <si>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</si>
  <si>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</si>
  <si>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</si>
  <si>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</si>
  <si>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</si>
  <si>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</si>
  <si>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</si>
  <si>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</si>
  <si>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</si>
  <si>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</si>
  <si>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</si>
  <si>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</si>
  <si>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</si>
  <si>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</si>
  <si>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</si>
  <si>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</si>
  <si>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</si>
  <si>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</si>
  <si>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</si>
  <si>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</si>
  <si>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</si>
  <si>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</si>
  <si>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</si>
  <si>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</si>
  <si>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</si>
  <si>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</si>
  <si>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</si>
  <si>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</si>
  <si>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</si>
  <si>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</si>
  <si>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</si>
  <si>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</si>
  <si>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</si>
  <si>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</si>
  <si>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</si>
  <si>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</si>
  <si>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</si>
  <si>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</si>
  <si>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</si>
  <si>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</si>
  <si>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</si>
  <si>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</si>
  <si>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</si>
  <si>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</si>
  <si>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</si>
  <si>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</si>
  <si>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</si>
  <si>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</si>
  <si>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</si>
  <si>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</si>
  <si>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</si>
  <si>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</si>
  <si>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</si>
  <si>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</si>
  <si>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</si>
  <si>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</si>
  <si>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</si>
  <si>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</si>
  <si>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</si>
  <si>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</si>
  <si>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</si>
  <si>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</si>
  <si>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</si>
  <si>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</si>
  <si>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</si>
  <si>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</si>
  <si>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</si>
  <si>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</si>
  <si>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</si>
  <si>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</si>
  <si>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</si>
  <si>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</si>
  <si>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</si>
  <si>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</si>
  <si>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</si>
  <si>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</si>
  <si>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</si>
  <si>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</si>
  <si>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</si>
  <si>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</si>
  <si>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</si>
  <si>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</si>
  <si>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</si>
  <si>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</si>
  <si>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</si>
  <si>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</si>
  <si>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</si>
  <si>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</si>
  <si>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</si>
  <si>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</si>
  <si>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</si>
  <si>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</si>
  <si>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</si>
  <si>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</si>
  <si>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</si>
  <si>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</si>
  <si>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</si>
  <si>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</si>
  <si>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</si>
  <si>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</si>
  <si>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</si>
  <si>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</si>
  <si>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</si>
  <si>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</si>
  <si>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</si>
  <si>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</si>
  <si>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</si>
  <si>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</si>
  <si>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</si>
  <si>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</si>
  <si>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</si>
  <si>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</si>
  <si>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</si>
  <si>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</si>
  <si>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</si>
  <si>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</si>
  <si>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</si>
  <si>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</si>
  <si>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</si>
  <si>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</si>
  <si>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</si>
  <si>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</si>
  <si>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</si>
  <si>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</si>
  <si>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</si>
  <si>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</si>
  <si>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</si>
  <si>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</si>
  <si>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</si>
  <si>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</si>
  <si>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</si>
  <si>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</si>
  <si>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</si>
  <si>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</si>
  <si>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</si>
  <si>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</si>
  <si>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</si>
  <si>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</si>
  <si>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</si>
  <si>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</si>
  <si>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</si>
  <si>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</si>
  <si>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</si>
  <si>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</si>
  <si>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</si>
  <si>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</si>
  <si>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</si>
  <si>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</si>
  <si>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</si>
  <si>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</si>
  <si>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</si>
  <si>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</si>
  <si>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</si>
  <si>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</si>
  <si>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</si>
  <si>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</si>
  <si>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</si>
  <si>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</si>
  <si>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</si>
  <si>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</si>
  <si>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</si>
  <si>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</si>
  <si>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</si>
  <si>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</si>
  <si>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</si>
  <si>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</si>
  <si>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</si>
  <si>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</si>
  <si>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</si>
  <si>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</si>
  <si>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</si>
  <si>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</si>
  <si>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</si>
  <si>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</si>
  <si>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</si>
  <si>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</si>
  <si>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</si>
  <si>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</si>
  <si>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</si>
  <si>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</si>
  <si>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</si>
  <si>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</si>
  <si>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</si>
  <si>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</si>
  <si>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</si>
  <si>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</si>
  <si>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</si>
  <si>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</si>
  <si>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</si>
  <si>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</si>
  <si>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</si>
  <si>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</si>
  <si>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</si>
  <si>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</si>
  <si>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</si>
  <si>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</si>
  <si>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</si>
  <si>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</si>
  <si>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</si>
  <si>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</si>
  <si>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</si>
  <si>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</si>
  <si>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</si>
  <si>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</si>
  <si>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</si>
  <si>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</si>
  <si>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</si>
  <si>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</si>
  <si>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</si>
  <si>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</si>
  <si>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</si>
  <si>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</si>
  <si>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</si>
  <si>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</si>
  <si>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</si>
  <si>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</si>
  <si>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</si>
  <si>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</si>
  <si>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</si>
  <si>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</si>
  <si>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</si>
  <si>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</si>
  <si>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</si>
  <si>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</si>
  <si>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</si>
  <si>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</si>
  <si>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</si>
  <si>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</si>
  <si>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</si>
  <si>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</si>
  <si>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</si>
  <si>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</si>
  <si>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</si>
  <si>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</si>
  <si>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</si>
  <si>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</si>
  <si>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</si>
  <si>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</si>
  <si>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</si>
  <si>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</si>
  <si>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</si>
  <si>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</si>
  <si>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</si>
  <si>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</si>
  <si>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</si>
  <si>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</si>
  <si>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</si>
  <si>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</si>
  <si>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</si>
  <si>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</si>
  <si>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</si>
  <si>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</si>
  <si>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</si>
  <si>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</si>
  <si>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</si>
  <si>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</si>
  <si>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</si>
  <si>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</si>
  <si>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</si>
  <si>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</si>
  <si>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</si>
  <si>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</si>
  <si>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</si>
  <si>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</si>
  <si>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</si>
  <si>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</si>
  <si>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</si>
  <si>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</si>
  <si>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</si>
  <si>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</si>
  <si>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</si>
  <si>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</si>
  <si>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</si>
  <si>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</si>
  <si>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</si>
  <si>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</si>
  <si>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</si>
  <si>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</si>
  <si>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</si>
  <si>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</si>
  <si>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</si>
  <si>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</si>
  <si>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</si>
  <si>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</si>
  <si>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</si>
  <si>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</si>
  <si>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</si>
  <si>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</si>
  <si>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</si>
  <si>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</si>
  <si>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</si>
  <si>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</si>
  <si>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</si>
  <si>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</si>
  <si>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</si>
  <si>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</si>
  <si>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</si>
  <si>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</si>
  <si>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</si>
  <si>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</si>
  <si>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</si>
  <si>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</si>
  <si>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</si>
  <si>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</si>
  <si>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</si>
  <si>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</si>
  <si>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</si>
  <si>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</si>
  <si>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</si>
  <si>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</si>
  <si>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</si>
  <si>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</si>
  <si>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</si>
  <si>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</si>
  <si>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</si>
  <si>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</si>
  <si>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</si>
  <si>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</si>
  <si>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</si>
  <si>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</si>
  <si>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</si>
  <si>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</si>
  <si>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</si>
  <si>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</si>
  <si>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</si>
  <si>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</si>
  <si>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</si>
  <si>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</si>
  <si>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</si>
  <si>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</si>
  <si>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</si>
  <si>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</si>
  <si>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</si>
  <si>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</si>
  <si>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</si>
  <si>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</si>
  <si>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</si>
  <si>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</si>
  <si>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</si>
  <si>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</si>
  <si>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</si>
  <si>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</si>
  <si>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</si>
  <si>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</si>
  <si>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</si>
  <si>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</si>
  <si>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</si>
  <si>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</si>
  <si>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</si>
  <si>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</si>
  <si>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</si>
  <si>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</si>
  <si>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</si>
  <si>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</si>
  <si>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</si>
  <si>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</si>
  <si>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</si>
  <si>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</si>
  <si>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</si>
  <si>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</si>
  <si>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</si>
  <si>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</si>
  <si>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</si>
  <si>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</si>
  <si>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</si>
  <si>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</si>
  <si>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</si>
  <si>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</si>
  <si>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</si>
  <si>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</si>
  <si>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</si>
  <si>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</si>
  <si>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</si>
  <si>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</si>
  <si>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</si>
  <si>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</si>
  <si>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</si>
  <si>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</si>
  <si>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</si>
  <si>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</si>
  <si>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</si>
  <si>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</si>
  <si>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</si>
  <si>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</si>
  <si>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</si>
  <si>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</si>
  <si>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</si>
  <si>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</si>
  <si>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</si>
  <si>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</si>
  <si>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</si>
  <si>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</si>
  <si>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</si>
  <si>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</si>
  <si>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</si>
  <si>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</si>
  <si>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</si>
  <si>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</si>
  <si>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</si>
  <si>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</si>
  <si>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</si>
  <si>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</si>
  <si>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</si>
  <si>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</si>
  <si>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</si>
  <si>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</si>
  <si>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</si>
  <si>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</si>
  <si>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</si>
  <si>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</si>
  <si>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</si>
  <si>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</si>
  <si>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</si>
  <si>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</si>
  <si>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</si>
  <si>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</si>
  <si>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</si>
  <si>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</si>
  <si>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</si>
  <si>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</si>
  <si>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</si>
  <si>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</si>
  <si>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</si>
  <si>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</si>
  <si>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</si>
  <si>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</si>
  <si>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</si>
  <si>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</si>
  <si>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</si>
  <si>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</si>
  <si>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</si>
  <si>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</si>
  <si>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</si>
  <si>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</si>
  <si>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</si>
  <si>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</si>
  <si>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</si>
  <si>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</si>
  <si>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</si>
  <si>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</si>
  <si>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</si>
  <si>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</si>
  <si>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</si>
  <si>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</si>
  <si>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</si>
  <si>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</si>
  <si>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</si>
  <si>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</si>
  <si>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</si>
  <si>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</si>
  <si>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</si>
  <si>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</si>
  <si>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</si>
  <si>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</si>
  <si>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</si>
  <si>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</si>
  <si>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</si>
  <si>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</si>
  <si>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</si>
  <si>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</si>
  <si>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</si>
  <si>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</si>
  <si>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</si>
  <si>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</si>
  <si>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</si>
  <si>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</si>
  <si>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</si>
  <si>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</si>
  <si>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</si>
  <si>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</si>
  <si>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</si>
  <si>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</si>
  <si>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</si>
  <si>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</si>
  <si>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</si>
  <si>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</si>
  <si>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</si>
  <si>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</si>
  <si>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</si>
  <si>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</si>
  <si>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</si>
  <si>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</si>
  <si>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</si>
  <si>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</si>
  <si>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</si>
  <si>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</si>
  <si>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</si>
  <si>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</si>
  <si>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</si>
  <si>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</si>
  <si>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</si>
  <si>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</si>
  <si>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</si>
  <si>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</si>
  <si>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</si>
  <si>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</si>
  <si>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</si>
  <si>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</si>
  <si>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</si>
  <si>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</si>
  <si>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</si>
  <si>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</si>
  <si>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</si>
  <si>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</si>
  <si>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</si>
  <si>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</si>
  <si>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</si>
  <si>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</si>
  <si>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</si>
  <si>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</si>
  <si>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</si>
  <si>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</si>
  <si>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</si>
  <si>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</si>
  <si>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</si>
  <si>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</si>
  <si>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</si>
  <si>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</si>
  <si>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</si>
  <si>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</si>
  <si>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</si>
  <si>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</si>
  <si>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</si>
  <si>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</si>
  <si>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</si>
  <si>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</si>
  <si>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</si>
  <si>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</si>
  <si>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</si>
  <si>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</si>
  <si>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</si>
  <si>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</si>
  <si>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</si>
  <si>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</si>
  <si>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</si>
  <si>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</si>
  <si>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</si>
  <si>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</si>
  <si>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</si>
  <si>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</si>
  <si>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</si>
  <si>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</si>
  <si>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</si>
  <si>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</si>
  <si>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</si>
  <si>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</si>
  <si>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</si>
  <si>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</si>
  <si>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</si>
  <si>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</si>
  <si>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</si>
  <si>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</si>
  <si>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</si>
  <si>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</si>
  <si>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</si>
  <si>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</si>
  <si>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</si>
  <si>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</si>
  <si>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</si>
  <si>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</si>
  <si>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</si>
  <si>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</si>
  <si>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</si>
  <si>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</si>
  <si>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</si>
  <si>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</si>
  <si>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</si>
  <si>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</si>
  <si>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</si>
  <si>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</si>
  <si>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</si>
  <si>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</si>
  <si>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</si>
  <si>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</si>
  <si>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</si>
  <si>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</si>
  <si>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</si>
  <si>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</si>
  <si>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</si>
  <si>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</si>
  <si>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</si>
  <si>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</si>
  <si>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</si>
  <si>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</si>
  <si>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</si>
  <si>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</si>
  <si>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</si>
  <si>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</si>
  <si>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</si>
  <si>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</si>
  <si>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</si>
  <si>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</si>
  <si>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</si>
  <si>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</si>
  <si>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</si>
  <si>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</si>
  <si>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</si>
  <si>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</si>
  <si>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</si>
  <si>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</si>
  <si>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</si>
  <si>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</si>
  <si>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</si>
  <si>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</si>
  <si>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</si>
  <si>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</si>
  <si>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</si>
  <si>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</si>
  <si>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</si>
  <si>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</si>
  <si>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</si>
  <si>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</si>
  <si>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</si>
  <si>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</si>
  <si>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</si>
  <si>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</si>
  <si>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</si>
  <si>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</si>
  <si>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</si>
  <si>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</si>
  <si>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</si>
  <si>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</si>
  <si>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</si>
  <si>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</si>
  <si>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</si>
  <si>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</si>
  <si>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</si>
  <si>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</si>
  <si>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</si>
  <si>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</si>
  <si>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</si>
  <si>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</si>
  <si>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</si>
  <si>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</si>
  <si>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</si>
  <si>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</si>
  <si>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</si>
  <si>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</si>
  <si>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</si>
  <si>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</si>
  <si>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</si>
  <si>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</si>
  <si>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</si>
  <si>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</si>
  <si>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</si>
  <si>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</si>
  <si>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</si>
  <si>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</si>
  <si>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</si>
  <si>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</si>
  <si>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</si>
  <si>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</si>
  <si>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</si>
  <si>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</si>
  <si>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</si>
  <si>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</si>
  <si>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</si>
  <si>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</si>
  <si>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</si>
  <si>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</si>
  <si>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</si>
  <si>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</si>
  <si>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</si>
  <si>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</si>
  <si>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</si>
  <si>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</si>
  <si>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</si>
  <si>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</si>
  <si>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</si>
  <si>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</si>
  <si>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</si>
  <si>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</si>
  <si>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</si>
  <si>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</si>
  <si>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</si>
  <si>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</si>
  <si>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</si>
  <si>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</si>
  <si>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</si>
  <si>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</si>
  <si>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</si>
  <si>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</si>
  <si>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</si>
  <si>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</si>
  <si>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</si>
  <si>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</si>
  <si>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</si>
  <si>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</si>
  <si>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</si>
  <si>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</si>
  <si>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</si>
  <si>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</si>
  <si>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</si>
  <si>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</si>
  <si>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</si>
  <si>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</si>
  <si>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</si>
  <si>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</si>
  <si>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</si>
  <si>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</si>
  <si>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</si>
  <si>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</si>
  <si>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</si>
  <si>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</si>
  <si>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</si>
  <si>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</si>
  <si>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</si>
  <si>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</si>
  <si>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</si>
  <si>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</si>
  <si>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</si>
  <si>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</si>
  <si>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</si>
  <si>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</si>
  <si>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</si>
  <si>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</si>
  <si>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</si>
  <si>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</si>
  <si>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</si>
  <si>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</si>
  <si>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</si>
  <si>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</si>
  <si>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</si>
  <si>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</si>
  <si>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</si>
  <si>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</si>
  <si>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</si>
  <si>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</si>
  <si>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</si>
  <si>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</si>
  <si>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</si>
  <si>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</si>
  <si>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</si>
  <si>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</si>
  <si>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</si>
  <si>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</si>
  <si>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</si>
  <si>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</si>
  <si>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</si>
  <si>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</si>
  <si>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</si>
  <si>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</si>
  <si>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</si>
  <si>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</si>
  <si>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</si>
  <si>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</si>
  <si>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</si>
  <si>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</si>
  <si>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</si>
  <si>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</si>
  <si>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</si>
  <si>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</si>
  <si>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</si>
  <si>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</si>
  <si>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</si>
  <si>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</si>
  <si>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</si>
  <si>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</si>
  <si>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</si>
  <si>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</si>
  <si>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</si>
  <si>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</si>
  <si>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</si>
  <si>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</si>
  <si>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</si>
  <si>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</si>
  <si>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</si>
  <si>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</si>
  <si>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</si>
  <si>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</si>
  <si>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</si>
  <si>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</si>
  <si>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</si>
  <si>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</si>
  <si>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</si>
  <si>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</si>
  <si>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</si>
  <si>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</si>
  <si>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</si>
  <si>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</si>
  <si>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</si>
  <si>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</si>
  <si>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</si>
  <si>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</si>
  <si>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</si>
  <si>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</si>
  <si>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</si>
  <si>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</si>
  <si>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</si>
  <si>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</si>
  <si>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</si>
  <si>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</si>
  <si>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</si>
  <si>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</si>
  <si>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</si>
  <si>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</si>
  <si>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</si>
  <si>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</si>
  <si>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</si>
  <si>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</si>
  <si>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</si>
  <si>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</si>
  <si>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</si>
  <si>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</si>
  <si>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</si>
  <si>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</si>
  <si>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</si>
  <si>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</si>
  <si>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</si>
  <si>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</si>
  <si>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</si>
  <si>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</si>
  <si>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</si>
  <si>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</si>
  <si>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</si>
  <si>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</si>
  <si>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</si>
  <si>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</si>
  <si>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</si>
  <si>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</si>
  <si>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</si>
  <si>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</si>
  <si>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</si>
  <si>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</si>
  <si>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</si>
  <si>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</si>
  <si>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</si>
  <si>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</si>
  <si>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</si>
  <si>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</si>
  <si>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</si>
  <si>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</si>
  <si>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</si>
  <si>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</si>
  <si>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</si>
  <si>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</si>
  <si>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</si>
  <si>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</si>
  <si>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</si>
  <si>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</si>
  <si>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</si>
  <si>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</si>
  <si>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</si>
  <si>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</si>
  <si>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</si>
  <si>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</si>
  <si>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</si>
  <si>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</si>
  <si>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</si>
  <si>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</si>
  <si>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</si>
  <si>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</si>
  <si>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</si>
  <si>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</si>
  <si>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</si>
  <si>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</si>
  <si>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</si>
  <si>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</si>
  <si>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</si>
  <si>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</si>
  <si>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</si>
  <si>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</si>
  <si>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</si>
  <si>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</si>
  <si>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</si>
  <si>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</si>
  <si>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</si>
  <si>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</si>
  <si>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</si>
  <si>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</si>
  <si>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</si>
  <si>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</si>
  <si>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</si>
  <si>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</si>
  <si>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</si>
  <si>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</si>
  <si>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</si>
  <si>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</si>
  <si>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</si>
  <si>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</si>
  <si>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</si>
  <si>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</si>
  <si>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</si>
  <si>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</si>
  <si>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</si>
  <si>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</si>
  <si>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</si>
  <si>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</si>
  <si>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</si>
  <si>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</si>
  <si>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</si>
  <si>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</si>
  <si>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</si>
  <si>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</si>
  <si>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</si>
  <si>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</si>
  <si>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</si>
  <si>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</si>
  <si>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</si>
  <si>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</si>
  <si>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</si>
  <si>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</si>
  <si>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</si>
  <si>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</si>
  <si>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</si>
  <si>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</si>
  <si>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</si>
  <si>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</si>
  <si>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</si>
  <si>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</si>
  <si>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</si>
  <si>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</si>
  <si>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</si>
  <si>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</si>
  <si>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</si>
  <si>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</si>
  <si>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</si>
  <si>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</si>
  <si>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</si>
  <si>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</si>
  <si>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</si>
  <si>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</si>
  <si>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</si>
  <si>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</si>
  <si>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</si>
  <si>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</si>
  <si>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</si>
  <si>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</si>
  <si>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</si>
  <si>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</si>
  <si>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</si>
  <si>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</si>
  <si>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</si>
  <si>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</si>
  <si>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</si>
  <si>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</si>
  <si>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</si>
  <si>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</si>
  <si>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</si>
  <si>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</si>
  <si>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</si>
  <si>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</si>
  <si>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</si>
  <si>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</si>
  <si>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</si>
  <si>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</si>
  <si>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</si>
  <si>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</si>
  <si>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</si>
  <si>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</si>
  <si>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</si>
  <si>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</si>
  <si>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</si>
  <si>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</si>
  <si>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</si>
  <si>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</si>
  <si>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</si>
  <si>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</si>
  <si>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</si>
  <si>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</si>
  <si>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</si>
  <si>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</si>
  <si>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</si>
  <si>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</si>
  <si>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</si>
  <si>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</si>
  <si>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</si>
  <si>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</si>
  <si>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</si>
  <si>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</si>
  <si>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</si>
  <si>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</si>
  <si>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</si>
  <si>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</si>
  <si>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</si>
  <si>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</si>
  <si>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</si>
  <si>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</si>
  <si>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</si>
  <si>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</si>
  <si>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</si>
  <si>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</si>
  <si>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</si>
  <si>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</si>
  <si>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</si>
  <si>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</si>
  <si>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</si>
  <si>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</si>
  <si>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</si>
  <si>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</si>
  <si>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</si>
  <si>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</si>
  <si>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</si>
  <si>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</si>
  <si>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</si>
  <si>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</si>
  <si>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</si>
  <si>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</si>
  <si>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</si>
  <si>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</si>
  <si>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</si>
  <si>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</si>
  <si>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</si>
  <si>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</si>
  <si>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</si>
  <si>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</si>
  <si>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</si>
  <si>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</si>
  <si>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</si>
  <si>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</si>
  <si>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</si>
  <si>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</si>
  <si>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</si>
  <si>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</si>
  <si>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</si>
  <si>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</si>
  <si>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</si>
  <si>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</si>
  <si>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</si>
  <si>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</si>
  <si>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</si>
  <si>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</si>
  <si>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</si>
  <si>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</si>
  <si>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</si>
  <si>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</si>
  <si>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</si>
  <si>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</si>
  <si>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</si>
  <si>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</si>
  <si>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</si>
  <si>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</si>
  <si>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</si>
  <si>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</si>
  <si>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</si>
  <si>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</si>
  <si>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</si>
  <si>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</si>
  <si>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</si>
  <si>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</si>
  <si>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</si>
  <si>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</si>
  <si>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</si>
  <si>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</si>
  <si>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</si>
  <si>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</si>
  <si>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</si>
  <si>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</si>
  <si>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</si>
  <si>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</si>
  <si>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</si>
  <si>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</si>
  <si>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</si>
  <si>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</si>
  <si>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</si>
  <si>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</si>
  <si>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</si>
  <si>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</si>
  <si>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</si>
  <si>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</si>
  <si>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</si>
  <si>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</si>
  <si>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</si>
  <si>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</si>
  <si>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</si>
  <si>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</si>
  <si>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</si>
  <si>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</si>
  <si>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</si>
  <si>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</si>
  <si>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</si>
  <si>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</si>
  <si>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</si>
  <si>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</si>
  <si>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</si>
  <si>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</si>
  <si>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</si>
  <si>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</si>
  <si>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</si>
  <si>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</si>
  <si>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</si>
  <si>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</si>
  <si>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</si>
  <si>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</si>
  <si>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</si>
  <si>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</si>
  <si>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</si>
  <si>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</si>
  <si>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</si>
  <si>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</si>
  <si>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</si>
  <si>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</si>
  <si>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</si>
  <si>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</si>
  <si>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</si>
  <si>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</si>
  <si>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</si>
  <si>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</si>
  <si>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</si>
  <si>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</si>
  <si>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</si>
  <si>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</si>
  <si>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</si>
  <si>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</si>
  <si>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</si>
  <si>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</si>
  <si>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</si>
  <si>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</si>
  <si>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</si>
  <si>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</si>
  <si>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</si>
  <si>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</si>
  <si>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</si>
  <si>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</si>
  <si>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</si>
  <si>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</si>
  <si>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</si>
  <si>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</si>
  <si>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</si>
  <si>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</si>
  <si>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</si>
  <si>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</si>
  <si>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</si>
  <si>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</si>
  <si>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</si>
  <si>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</si>
  <si>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</si>
  <si>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</si>
  <si>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</si>
  <si>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</si>
  <si>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</si>
  <si>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</si>
  <si>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</si>
  <si>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</si>
  <si>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</si>
  <si>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</si>
  <si>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</si>
  <si>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</si>
  <si>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</si>
  <si>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</si>
  <si>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</si>
  <si>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</si>
  <si>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</si>
  <si>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</si>
  <si>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</si>
  <si>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</si>
  <si>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</si>
  <si>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</si>
  <si>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</si>
  <si>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</si>
  <si>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</si>
  <si>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</si>
  <si>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</si>
  <si>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</si>
  <si>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</si>
  <si>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</si>
  <si>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</si>
  <si>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</si>
  <si>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</si>
  <si>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</si>
  <si>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</si>
  <si>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</si>
  <si>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</si>
  <si>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</si>
  <si>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</si>
  <si>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</si>
  <si>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</si>
  <si>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</si>
  <si>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</si>
  <si>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</si>
  <si>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</si>
  <si>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</si>
  <si>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</si>
  <si>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</si>
  <si>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</si>
  <si>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</si>
  <si>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</si>
  <si>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</si>
  <si>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</si>
  <si>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</si>
  <si>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</si>
  <si>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</si>
  <si>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</si>
  <si>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</si>
  <si>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</si>
  <si>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</si>
  <si>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</si>
  <si>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</si>
  <si>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</si>
  <si>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</si>
  <si>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</si>
  <si>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</si>
  <si>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</si>
  <si>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</si>
  <si>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</si>
  <si>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</si>
  <si>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</si>
  <si>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</si>
  <si>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</si>
  <si>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</si>
  <si>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</si>
  <si>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</si>
  <si>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</si>
  <si>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</si>
  <si>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</si>
  <si>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</si>
  <si>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</si>
  <si>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</si>
  <si>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</si>
  <si>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</si>
  <si>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</si>
  <si>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</si>
  <si>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</si>
  <si>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</si>
  <si>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</si>
  <si>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</si>
  <si>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</si>
  <si>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</si>
  <si>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</si>
  <si>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</si>
  <si>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</si>
  <si>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</si>
  <si>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</si>
  <si>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</si>
  <si>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</si>
  <si>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</si>
  <si>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</si>
  <si>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</si>
  <si>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</si>
  <si>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</si>
  <si>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</si>
  <si>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</si>
  <si>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</si>
  <si>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</si>
  <si>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</si>
  <si>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</si>
  <si>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</si>
  <si>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</si>
  <si>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</si>
  <si>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</si>
  <si>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</si>
  <si>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</si>
  <si>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</si>
  <si>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</si>
  <si>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</si>
  <si>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</si>
  <si>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</si>
  <si>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</si>
  <si>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</si>
  <si>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</si>
  <si>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</si>
  <si>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</si>
  <si>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</si>
  <si>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</si>
  <si>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</si>
  <si>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</si>
  <si>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</si>
  <si>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</si>
  <si>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</si>
  <si>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</si>
  <si>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</si>
  <si>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</si>
  <si>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</si>
  <si>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</si>
  <si>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</si>
  <si>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</si>
  <si>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</si>
  <si>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</si>
  <si>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</si>
  <si>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</si>
  <si>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</si>
  <si>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</si>
  <si>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</si>
  <si>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</si>
  <si>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</si>
  <si>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</si>
  <si>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</si>
  <si>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</si>
  <si>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</si>
  <si>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</si>
  <si>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</si>
  <si>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</si>
  <si>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</si>
  <si>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</si>
  <si>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</si>
  <si>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</si>
  <si>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</si>
  <si>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</si>
  <si>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</si>
  <si>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</si>
  <si>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</si>
  <si>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</si>
  <si>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</si>
  <si>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</si>
  <si>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</si>
  <si>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</si>
  <si>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</si>
  <si>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</si>
  <si>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</si>
  <si>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</si>
  <si>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</si>
  <si>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</si>
  <si>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</si>
  <si>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</si>
  <si>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</si>
  <si>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</si>
  <si>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</si>
  <si>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</si>
  <si>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</si>
  <si>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</si>
  <si>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</si>
  <si>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</si>
  <si>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</si>
  <si>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</si>
  <si>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</si>
  <si>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</si>
  <si>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</si>
  <si>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</si>
  <si>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</si>
  <si>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</si>
  <si>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</si>
  <si>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</si>
  <si>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</si>
  <si>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</si>
  <si>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</si>
  <si>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</si>
  <si>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</si>
  <si>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</si>
  <si>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</si>
  <si>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</si>
  <si>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</si>
  <si>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</si>
  <si>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</si>
  <si>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</si>
  <si>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</si>
  <si>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</si>
  <si>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</si>
  <si>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</si>
  <si>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</si>
  <si>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</si>
  <si>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</si>
  <si>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</si>
  <si>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</si>
  <si>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</si>
  <si>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</si>
  <si>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</si>
  <si>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</si>
  <si>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</si>
  <si>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</si>
  <si>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</si>
  <si>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</si>
  <si>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</si>
  <si>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</si>
  <si>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</si>
  <si>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</si>
  <si>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</si>
  <si>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</si>
  <si>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</si>
  <si>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</si>
  <si>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</si>
  <si>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</si>
  <si>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</si>
  <si>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</si>
  <si>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</si>
  <si>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</si>
  <si>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</si>
  <si>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</si>
  <si>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</si>
  <si>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</si>
  <si>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</si>
  <si>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</si>
  <si>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</si>
  <si>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</si>
  <si>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</si>
  <si>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</si>
  <si>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</si>
  <si>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</si>
  <si>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</si>
  <si>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</si>
  <si>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</si>
  <si>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</si>
  <si>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</si>
  <si>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</si>
  <si>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</si>
  <si>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</si>
  <si>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</si>
  <si>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</si>
  <si>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</si>
  <si>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</si>
  <si>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</si>
  <si>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</si>
  <si>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</si>
  <si>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</si>
  <si>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</si>
  <si>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</si>
  <si>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</si>
  <si>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</si>
  <si>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</si>
  <si>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</si>
  <si>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</si>
  <si>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</si>
  <si>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</si>
  <si>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</si>
  <si>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</si>
  <si>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</si>
  <si>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</si>
  <si>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</si>
  <si>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</si>
  <si>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</si>
  <si>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</si>
  <si>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</si>
  <si>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</si>
  <si>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</si>
  <si>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</si>
  <si>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</si>
  <si>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</si>
  <si>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</si>
  <si>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</si>
  <si>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</si>
  <si>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</si>
  <si>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</si>
  <si>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</si>
  <si>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</si>
  <si>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</si>
  <si>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</si>
  <si>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</si>
  <si>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</si>
  <si>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</si>
  <si>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</si>
  <si>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</si>
  <si>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</si>
  <si>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</si>
  <si>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</si>
  <si>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</si>
  <si>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</si>
  <si>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</si>
  <si>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</si>
  <si>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</si>
  <si>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</si>
  <si>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</si>
  <si>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</si>
  <si>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</si>
  <si>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</si>
  <si>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</si>
  <si>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</si>
  <si>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</si>
  <si>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</si>
  <si>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</si>
  <si>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</si>
  <si>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</si>
  <si>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</si>
  <si>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</si>
  <si>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</si>
  <si>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</si>
  <si>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</si>
  <si>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</si>
  <si>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</si>
  <si>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</si>
  <si>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</si>
  <si>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</si>
  <si>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</si>
  <si>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</si>
  <si>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</si>
  <si>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</si>
  <si>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</si>
  <si>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</si>
  <si>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</si>
  <si>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</si>
  <si>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</si>
  <si>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</si>
  <si>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</si>
  <si>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</si>
  <si>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</si>
  <si>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</si>
  <si>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</si>
  <si>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</si>
  <si>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</si>
  <si>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</si>
  <si>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</si>
  <si>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</si>
  <si>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</si>
  <si>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</si>
  <si>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</si>
  <si>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</si>
  <si>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</si>
  <si>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</si>
  <si>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</si>
  <si>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</si>
  <si>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</si>
  <si>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</si>
  <si>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</si>
  <si>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</si>
  <si>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</si>
  <si>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</si>
  <si>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</si>
  <si>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</si>
  <si>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</si>
  <si>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</si>
  <si>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</si>
  <si>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</si>
  <si>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</si>
  <si>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</si>
  <si>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</si>
  <si>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</si>
  <si>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</si>
  <si>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</si>
  <si>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</si>
  <si>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</si>
  <si>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</si>
  <si>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</si>
  <si>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</si>
  <si>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</si>
  <si>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</si>
  <si>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</si>
  <si>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</si>
  <si>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</si>
  <si>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</si>
  <si>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</si>
  <si>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</si>
  <si>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</si>
  <si>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</si>
  <si>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</si>
  <si>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</si>
  <si>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</si>
  <si>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</si>
  <si>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</si>
  <si>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</si>
  <si>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</si>
  <si>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</si>
  <si>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</si>
  <si>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</si>
  <si>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</si>
  <si>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</si>
  <si>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</si>
  <si>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</si>
  <si>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</si>
  <si>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</si>
  <si>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</si>
  <si>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</si>
  <si>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</si>
  <si>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</si>
  <si>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</si>
  <si>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</si>
  <si>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</si>
  <si>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</si>
  <si>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</si>
  <si>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</si>
  <si>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</si>
  <si>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</si>
  <si>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</si>
  <si>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</si>
  <si>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</si>
  <si>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</si>
  <si>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</si>
  <si>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</si>
  <si>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</si>
  <si>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</si>
  <si>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</si>
  <si>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</si>
  <si>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</si>
  <si>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</si>
  <si>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</si>
  <si>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</si>
  <si>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</si>
  <si>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</si>
  <si>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</si>
  <si>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</si>
  <si>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</si>
  <si>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</si>
  <si>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</si>
  <si>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</si>
  <si>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</si>
  <si>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</si>
  <si>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</si>
  <si>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</si>
  <si>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</si>
  <si>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</si>
  <si>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</si>
  <si>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</si>
  <si>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</si>
  <si>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</si>
  <si>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</si>
  <si>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</si>
  <si>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</si>
  <si>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</si>
  <si>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</si>
  <si>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</si>
  <si>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</si>
  <si>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</si>
  <si>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</si>
  <si>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</si>
  <si>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</si>
  <si>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</si>
  <si>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</si>
  <si>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</si>
  <si>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</si>
  <si>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</si>
  <si>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</si>
  <si>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</si>
  <si>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</si>
  <si>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</si>
  <si>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</si>
  <si>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</si>
  <si>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</si>
  <si>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</si>
  <si>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</si>
  <si>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</si>
  <si>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</si>
  <si>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</si>
  <si>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</si>
  <si>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</si>
  <si>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</si>
  <si>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</si>
  <si>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</si>
  <si>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</si>
  <si>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</si>
  <si>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</si>
  <si>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</si>
  <si>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</si>
  <si>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</si>
  <si>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</si>
  <si>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</si>
  <si>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</si>
  <si>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</si>
  <si>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</si>
  <si>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</si>
  <si>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</si>
  <si>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</si>
  <si>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</si>
  <si>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</si>
  <si>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</si>
  <si>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</si>
  <si>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</si>
  <si>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</si>
  <si>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</si>
  <si>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</si>
  <si>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</si>
  <si>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</si>
  <si>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</si>
  <si>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</si>
  <si>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</si>
  <si>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</si>
  <si>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</si>
  <si>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</si>
  <si>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</si>
  <si>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</si>
  <si>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</si>
  <si>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</si>
  <si>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</si>
  <si>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</si>
  <si>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</si>
  <si>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</si>
  <si>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</si>
  <si>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</si>
  <si>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</si>
  <si>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</si>
  <si>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</si>
  <si>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</si>
  <si>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</si>
  <si>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</si>
  <si>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</si>
  <si>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</si>
  <si>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</si>
  <si>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</si>
  <si>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</si>
  <si>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</si>
  <si>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</si>
  <si>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</si>
  <si>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</si>
  <si>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</si>
  <si>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</si>
  <si>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</si>
  <si>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</si>
  <si>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</si>
  <si>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</si>
  <si>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</si>
  <si>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</si>
  <si>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</si>
  <si>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</si>
  <si>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</si>
  <si>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</si>
  <si>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</si>
  <si>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</si>
  <si>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</si>
  <si>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</si>
  <si>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</si>
  <si>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</si>
  <si>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</si>
  <si>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</si>
  <si>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</si>
  <si>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</si>
  <si>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</si>
  <si>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</si>
  <si>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</si>
  <si>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</si>
  <si>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</si>
  <si>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</si>
  <si>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</si>
  <si>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</si>
  <si>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</si>
  <si>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</si>
  <si>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</si>
  <si>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</si>
  <si>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</si>
  <si>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</si>
  <si>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</si>
  <si>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</si>
  <si>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</si>
  <si>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</si>
  <si>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</si>
  <si>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</si>
  <si>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</si>
  <si>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</si>
  <si>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</si>
  <si>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</si>
  <si>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</si>
  <si>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</si>
  <si>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</si>
  <si>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</si>
  <si>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</si>
  <si>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</si>
  <si>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</si>
  <si>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</si>
  <si>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</si>
  <si>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</si>
  <si>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</si>
  <si>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</si>
  <si>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</si>
  <si>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</si>
  <si>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</si>
  <si>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</si>
  <si>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</si>
  <si>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</si>
  <si>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</si>
  <si>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</si>
  <si>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</si>
  <si>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</si>
  <si>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</si>
  <si>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</si>
  <si>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</si>
  <si>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</si>
  <si>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</si>
  <si>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</si>
  <si>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</si>
  <si>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</si>
  <si>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</si>
  <si>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</si>
  <si>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</si>
  <si>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</si>
  <si>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</si>
  <si>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</si>
  <si>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</si>
  <si>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</si>
  <si>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</si>
  <si>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</si>
  <si>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</si>
  <si>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</si>
  <si>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</si>
  <si>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</si>
  <si>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</si>
  <si>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</si>
  <si>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</si>
  <si>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</si>
  <si>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</si>
  <si>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</si>
  <si>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</si>
  <si>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</si>
  <si>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</si>
  <si>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</si>
  <si>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</si>
  <si>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</si>
  <si>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</si>
  <si>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</si>
  <si>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</si>
  <si>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</si>
  <si>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</si>
  <si>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</si>
  <si>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</si>
  <si>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</si>
  <si>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</si>
  <si>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</si>
  <si>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</si>
  <si>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</si>
  <si>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</si>
  <si>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</si>
  <si>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</si>
  <si>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</si>
  <si>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</si>
  <si>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</si>
  <si>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</si>
  <si>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</si>
  <si>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</si>
  <si>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</si>
  <si>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</si>
  <si>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</si>
  <si>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</si>
  <si>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</si>
  <si>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</si>
  <si>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</si>
  <si>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</si>
  <si>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</si>
  <si>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</si>
  <si>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</si>
  <si>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</si>
  <si>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</si>
  <si>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</si>
  <si>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</si>
  <si>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</si>
  <si>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</si>
  <si>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</si>
  <si>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</si>
  <si>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</si>
  <si>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</si>
  <si>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</si>
  <si>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</si>
  <si>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</si>
  <si>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</si>
  <si>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</si>
  <si>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</si>
  <si>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</si>
  <si>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</si>
  <si>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</si>
  <si>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</si>
  <si>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</si>
  <si>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</si>
  <si>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</si>
  <si>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</si>
  <si>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</si>
  <si>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</si>
  <si>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</si>
  <si>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</si>
  <si>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</si>
  <si>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</si>
  <si>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</si>
  <si>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</si>
  <si>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</si>
  <si>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</si>
  <si>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</si>
  <si>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</si>
  <si>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</si>
  <si>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</si>
  <si>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</si>
  <si>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</si>
  <si>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</si>
  <si>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</si>
  <si>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</si>
  <si>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</si>
  <si>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</si>
  <si>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</si>
  <si>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</si>
  <si>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</si>
  <si>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</si>
  <si>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</si>
  <si>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</si>
  <si>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</si>
  <si>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</si>
  <si>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</si>
  <si>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</si>
  <si>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</si>
  <si>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</si>
  <si>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</si>
  <si>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</si>
  <si>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</si>
  <si>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</si>
  <si>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</si>
  <si>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</si>
  <si>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</si>
  <si>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</si>
  <si>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</si>
  <si>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</si>
  <si>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</si>
  <si>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</si>
  <si>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</si>
  <si>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</si>
  <si>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</si>
  <si>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</si>
  <si>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</si>
  <si>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</si>
  <si>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</si>
  <si>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</si>
  <si>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</si>
  <si>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</si>
  <si>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</si>
  <si>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</si>
  <si>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</si>
  <si>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</si>
  <si>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</si>
  <si>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</si>
  <si>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</si>
  <si>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</si>
  <si>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</si>
  <si>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</si>
  <si>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</si>
  <si>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</si>
  <si>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</si>
  <si>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</si>
  <si>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</si>
  <si>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</si>
  <si>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</si>
  <si>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</si>
  <si>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</si>
  <si>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</si>
  <si>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</si>
  <si>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</si>
  <si>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</si>
  <si>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</si>
  <si>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</si>
  <si>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</si>
  <si>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</si>
  <si>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</si>
  <si>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</si>
  <si>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</si>
  <si>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</si>
  <si>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</si>
  <si>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</si>
  <si>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</si>
  <si>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</si>
  <si>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</si>
  <si>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</si>
  <si>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</si>
  <si>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</si>
  <si>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</si>
  <si>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</si>
  <si>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</si>
  <si>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</si>
  <si>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</si>
  <si>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</si>
  <si>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</si>
  <si>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</si>
  <si>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</si>
  <si>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</si>
  <si>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</si>
  <si>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</si>
  <si>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</si>
  <si>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</si>
  <si>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</si>
  <si>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</si>
  <si>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</si>
  <si>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</si>
  <si>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</si>
  <si>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</si>
  <si>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</si>
  <si>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</si>
  <si>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</si>
  <si>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</si>
  <si>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</si>
  <si>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</si>
  <si>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</si>
  <si>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</si>
  <si>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</si>
  <si>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</si>
  <si>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</si>
  <si>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</si>
  <si>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</si>
  <si>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</si>
  <si>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</si>
  <si>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</si>
  <si>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</si>
  <si>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</si>
  <si>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</si>
  <si>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</si>
  <si>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</si>
  <si>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</si>
  <si>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</si>
  <si>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</si>
  <si>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</si>
  <si>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</si>
  <si>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</si>
  <si>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</si>
  <si>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</si>
  <si>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</si>
  <si>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</si>
  <si>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</si>
  <si>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</si>
  <si>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</si>
  <si>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</si>
  <si>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</si>
  <si>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</si>
  <si>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</si>
  <si>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</si>
  <si>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</si>
  <si>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</si>
  <si>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</si>
  <si>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</si>
  <si>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</si>
  <si>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</si>
  <si>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</si>
  <si>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</si>
  <si>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</si>
  <si>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</si>
  <si>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</si>
  <si>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</si>
  <si>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</si>
  <si>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</si>
  <si>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</si>
  <si>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</si>
  <si>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</si>
  <si>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</si>
  <si>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</si>
  <si>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</si>
  <si>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</si>
  <si>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</si>
  <si>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</si>
  <si>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</si>
  <si>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</si>
  <si>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</si>
  <si>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</si>
  <si>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</si>
  <si>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</si>
  <si>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</si>
  <si>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</si>
  <si>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</si>
  <si>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</si>
  <si>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</si>
  <si>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</si>
  <si>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</si>
  <si>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</si>
  <si>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</si>
  <si>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</si>
  <si>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</si>
  <si>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</si>
  <si>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</si>
  <si>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</si>
  <si>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</si>
  <si>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</si>
  <si>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</si>
  <si>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</si>
  <si>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</si>
  <si>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</si>
  <si>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</si>
  <si>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</si>
  <si>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</si>
  <si>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</si>
  <si>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</si>
  <si>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</si>
  <si>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</si>
  <si>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</si>
  <si>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</si>
  <si>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</si>
  <si>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</si>
  <si>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</si>
  <si>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</si>
  <si>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</si>
  <si>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</si>
  <si>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</si>
  <si>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</si>
  <si>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</si>
  <si>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</si>
  <si>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</si>
  <si>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</si>
  <si>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</si>
  <si>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</si>
  <si>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</si>
  <si>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</si>
  <si>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</si>
  <si>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</si>
  <si>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</si>
  <si>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</si>
  <si>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</si>
  <si>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</si>
  <si>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</si>
  <si>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</si>
  <si>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</si>
  <si>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</si>
  <si>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</si>
  <si>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</si>
  <si>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</si>
  <si>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</si>
  <si>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</si>
  <si>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</si>
  <si>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</si>
  <si>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</si>
  <si>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</si>
  <si>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</si>
  <si>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</si>
  <si>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</si>
  <si>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</si>
  <si>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</si>
  <si>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</si>
  <si>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</si>
  <si>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</si>
  <si>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</si>
  <si>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</si>
  <si>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</si>
  <si>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</si>
  <si>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</si>
  <si>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</si>
  <si>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</si>
  <si>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</si>
  <si>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</si>
  <si>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</si>
  <si>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</si>
  <si>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</si>
  <si>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</si>
  <si>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</si>
  <si>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</si>
  <si>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</si>
  <si>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</si>
  <si>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</si>
  <si>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</si>
  <si>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</si>
  <si>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</si>
  <si>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</si>
  <si>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</si>
  <si>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</si>
  <si>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</si>
  <si>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</si>
  <si>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</si>
  <si>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</si>
  <si>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</si>
  <si>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</si>
  <si>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</si>
  <si>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</si>
  <si>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</si>
  <si>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</si>
  <si>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</si>
  <si>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</si>
  <si>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</si>
  <si>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</si>
  <si>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</si>
  <si>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</si>
  <si>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</si>
  <si>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</si>
  <si>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</si>
  <si>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</si>
  <si>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</si>
  <si>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</si>
  <si>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</si>
  <si>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</si>
  <si>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</si>
  <si>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</si>
  <si>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</si>
  <si>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</si>
  <si>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</si>
  <si>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</si>
  <si>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</si>
  <si>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</si>
  <si>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</si>
  <si>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</si>
  <si>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</si>
  <si>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</si>
  <si>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</si>
  <si>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</si>
  <si>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</si>
  <si>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</si>
  <si>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</si>
  <si>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</si>
  <si>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</si>
  <si>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</si>
  <si>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</si>
  <si>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</si>
  <si>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</si>
  <si>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</si>
  <si>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</si>
  <si>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</si>
  <si>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</si>
  <si>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</si>
  <si>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</si>
  <si>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</si>
  <si>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</si>
  <si>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</si>
  <si>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</si>
  <si>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</si>
  <si>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</si>
  <si>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</si>
  <si>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</si>
  <si>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</si>
  <si>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</si>
  <si>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</si>
  <si>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</si>
  <si>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</si>
  <si>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</si>
  <si>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</si>
  <si>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</si>
  <si>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</si>
  <si>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</si>
  <si>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</si>
  <si>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</si>
  <si>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</si>
  <si>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</si>
  <si>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</si>
  <si>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</si>
  <si>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</si>
  <si>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</si>
  <si>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</si>
  <si>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</si>
  <si>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</si>
  <si>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</si>
  <si>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</si>
  <si>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</si>
  <si>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</si>
  <si>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</si>
  <si>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</si>
  <si>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</si>
  <si>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</si>
  <si>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</si>
  <si>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</si>
  <si>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</si>
  <si>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</si>
  <si>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</si>
  <si>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</si>
  <si>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</si>
  <si>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</si>
  <si>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</si>
  <si>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</si>
  <si>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</si>
  <si>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</si>
  <si>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</si>
  <si>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</si>
  <si>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</si>
  <si>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</si>
  <si>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</si>
  <si>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</si>
  <si>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</si>
  <si>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</si>
  <si>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</si>
  <si>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</si>
  <si>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</si>
  <si>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</si>
  <si>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</si>
  <si>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</si>
  <si>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</si>
  <si>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</si>
  <si>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</si>
  <si>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</si>
  <si>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</si>
  <si>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</si>
  <si>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</si>
  <si>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</si>
  <si>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</si>
  <si>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</si>
  <si>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</si>
  <si>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</si>
  <si>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</si>
  <si>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</si>
  <si>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</si>
  <si>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</si>
  <si>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</si>
  <si>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</si>
  <si>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</si>
  <si>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</si>
  <si>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</si>
  <si>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</si>
  <si>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</si>
  <si>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</si>
  <si>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</si>
  <si>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</si>
  <si>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</si>
  <si>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</si>
  <si>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</si>
  <si>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</si>
  <si>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</si>
  <si>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</si>
  <si>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</si>
  <si>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</si>
  <si>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</si>
  <si>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</si>
  <si>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</si>
  <si>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</si>
  <si>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</si>
  <si>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</si>
  <si>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</si>
  <si>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</si>
  <si>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</si>
  <si>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</si>
  <si>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</si>
  <si>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</si>
  <si>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</si>
  <si>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</si>
  <si>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</si>
  <si>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</si>
  <si>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</si>
  <si>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</si>
  <si>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</si>
  <si>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</si>
  <si>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</si>
  <si>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</si>
  <si>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</si>
  <si>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</si>
  <si>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</si>
  <si>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</si>
  <si>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</si>
  <si>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</si>
  <si>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</si>
  <si>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</si>
  <si>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</si>
  <si>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</si>
  <si>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</si>
  <si>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</si>
  <si>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</si>
  <si>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</si>
  <si>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</si>
  <si>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</si>
  <si>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</si>
  <si>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</si>
  <si>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</si>
  <si>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</si>
  <si>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</si>
  <si>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</si>
  <si>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</si>
  <si>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</si>
  <si>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</si>
  <si>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</si>
  <si>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</si>
  <si>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</si>
  <si>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</si>
  <si>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</si>
  <si>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</si>
  <si>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</si>
  <si>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</si>
  <si>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</si>
  <si>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</si>
  <si>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</si>
  <si>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</si>
  <si>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</si>
  <si>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</si>
  <si>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</si>
  <si>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</si>
  <si>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</si>
  <si>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</si>
  <si>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</si>
  <si>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</si>
  <si>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</si>
  <si>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</si>
  <si>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</si>
  <si>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</si>
  <si>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</si>
  <si>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</si>
  <si>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</si>
  <si>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</si>
  <si>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</si>
  <si>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</si>
  <si>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</si>
  <si>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</si>
  <si>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</si>
  <si>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</si>
  <si>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</si>
  <si>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</si>
  <si>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</si>
  <si>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</si>
  <si>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</si>
  <si>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</si>
  <si>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</si>
  <si>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</si>
  <si>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</si>
  <si>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</si>
  <si>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</si>
  <si>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</si>
  <si>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</si>
  <si>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</si>
  <si>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</si>
  <si>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</si>
  <si>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</si>
  <si>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</si>
  <si>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</si>
  <si>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</si>
  <si>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</si>
  <si>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</si>
  <si>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</si>
  <si>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</si>
  <si>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</si>
  <si>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</si>
  <si>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</si>
  <si>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</si>
  <si>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</si>
  <si>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</si>
  <si>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</si>
  <si>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</si>
  <si>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</si>
  <si>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</si>
  <si>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</si>
  <si>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</si>
  <si>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</si>
  <si>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</si>
  <si>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</si>
  <si>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</si>
  <si>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</si>
  <si>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</si>
  <si>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</si>
  <si>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</si>
  <si>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</si>
  <si>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</si>
  <si>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</si>
  <si>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</si>
  <si>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</si>
  <si>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</si>
  <si>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</si>
  <si>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</si>
  <si>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</si>
  <si>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</si>
  <si>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</si>
  <si>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</si>
  <si>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</si>
  <si>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</si>
  <si>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</si>
  <si>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</si>
  <si>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</si>
  <si>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</si>
  <si>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</si>
  <si>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</si>
  <si>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</si>
  <si>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</si>
  <si>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</si>
  <si>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</si>
  <si>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</si>
  <si>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</si>
  <si>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</si>
  <si>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</si>
  <si>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</si>
  <si>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</si>
  <si>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</si>
  <si>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</si>
  <si>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</si>
  <si>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</si>
  <si>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</si>
  <si>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</si>
  <si>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</si>
  <si>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</si>
  <si>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</si>
  <si>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</si>
  <si>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</si>
  <si>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</si>
  <si>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</si>
  <si>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</si>
  <si>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</si>
  <si>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</si>
  <si>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</si>
  <si>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</si>
  <si>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</si>
  <si>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</si>
  <si>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</si>
  <si>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</si>
  <si>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</si>
  <si>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</si>
  <si>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</si>
  <si>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</si>
  <si>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</si>
  <si>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</si>
  <si>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</si>
  <si>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</si>
  <si>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</si>
  <si>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</si>
  <si>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</si>
  <si>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</si>
  <si>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</si>
  <si>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</si>
  <si>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</si>
  <si>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</si>
  <si>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</si>
  <si>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</si>
  <si>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</si>
  <si>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</si>
  <si>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</si>
  <si>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</si>
  <si>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</si>
  <si>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</si>
  <si>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</si>
  <si>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</si>
  <si>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</si>
  <si>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</si>
  <si>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</si>
  <si>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</si>
  <si>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</si>
  <si>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</si>
  <si>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</si>
  <si>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</si>
  <si>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</si>
  <si>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</si>
  <si>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</si>
  <si>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</si>
  <si>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</si>
  <si>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</si>
  <si>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</si>
  <si>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</si>
  <si>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</si>
  <si>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</si>
  <si>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</si>
  <si>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</si>
  <si>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</si>
  <si>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</si>
  <si>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</si>
  <si>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</si>
  <si>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</si>
  <si>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</si>
  <si>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</si>
  <si>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</si>
  <si>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</si>
  <si>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</si>
  <si>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</si>
  <si>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</si>
  <si>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</si>
  <si>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</si>
  <si>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</si>
  <si>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</si>
  <si>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</si>
  <si>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</si>
  <si>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</si>
  <si>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</si>
  <si>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</si>
  <si>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</si>
  <si>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</si>
  <si>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</si>
  <si>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</si>
  <si>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</si>
  <si>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</si>
  <si>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</si>
  <si>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</si>
  <si>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</si>
  <si>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</si>
  <si>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</si>
  <si>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</si>
  <si>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</si>
  <si>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</si>
  <si>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</si>
  <si>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</si>
  <si>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</si>
  <si>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</si>
  <si>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</si>
  <si>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</si>
  <si>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</si>
  <si>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</si>
  <si>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</si>
  <si>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</si>
  <si>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</si>
  <si>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</si>
  <si>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</si>
  <si>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</si>
  <si>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</si>
  <si>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</si>
  <si>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</si>
  <si>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</si>
  <si>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</si>
  <si>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</si>
  <si>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</si>
  <si>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</si>
  <si>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</si>
  <si>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</si>
  <si>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</si>
  <si>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</si>
  <si>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</si>
  <si>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</si>
  <si>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</si>
  <si>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</si>
  <si>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</si>
  <si>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</si>
  <si>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</si>
  <si>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</si>
  <si>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</si>
  <si>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</si>
  <si>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</si>
  <si>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</si>
  <si>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</si>
  <si>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</si>
  <si>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</si>
  <si>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</si>
  <si>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</si>
  <si>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</si>
  <si>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</si>
  <si>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</si>
  <si>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</si>
  <si>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</si>
  <si>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</si>
  <si>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</si>
  <si>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</si>
  <si>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</si>
  <si>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</si>
  <si>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</si>
  <si>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</si>
  <si>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</si>
  <si>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</si>
  <si>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</si>
  <si>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</si>
  <si>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</si>
  <si>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</si>
  <si>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</si>
  <si>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</si>
  <si>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</si>
  <si>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</si>
  <si>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</si>
  <si>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</si>
  <si>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</si>
  <si>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</si>
  <si>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</si>
  <si>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</si>
  <si>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</si>
  <si>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</si>
  <si>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</si>
  <si>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</si>
  <si>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</si>
  <si>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</si>
  <si>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</si>
  <si>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</si>
  <si>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</si>
  <si>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</si>
  <si>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</si>
  <si>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</si>
  <si>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</si>
  <si>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</si>
  <si>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</si>
  <si>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</si>
  <si>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</si>
  <si>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</si>
  <si>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</si>
  <si>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</si>
  <si>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</si>
  <si>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</si>
  <si>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</si>
  <si>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</si>
  <si>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</si>
  <si>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</si>
  <si>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</si>
  <si>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</si>
  <si>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</si>
  <si>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</si>
  <si>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</si>
  <si>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</si>
  <si>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</si>
  <si>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</si>
  <si>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</si>
  <si>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</si>
  <si>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</si>
  <si>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</si>
  <si>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</si>
  <si>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</si>
  <si>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</si>
  <si>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</si>
  <si>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</si>
  <si>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</si>
  <si>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</si>
  <si>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</si>
  <si>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</si>
  <si>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</si>
  <si>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</si>
  <si>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</si>
  <si>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</si>
  <si>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</si>
  <si>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</si>
  <si>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</si>
  <si>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</si>
  <si>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</si>
  <si>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</si>
  <si>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</si>
  <si>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</si>
  <si>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</si>
  <si>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</si>
  <si>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</si>
  <si>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</si>
  <si>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</si>
  <si>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</si>
  <si>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</si>
  <si>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</si>
  <si>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</si>
  <si>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</si>
  <si>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</si>
  <si>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</si>
  <si>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</si>
  <si>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</si>
  <si>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</si>
  <si>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</si>
  <si>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</si>
  <si>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</si>
  <si>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</si>
  <si>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</si>
  <si>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</si>
  <si>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</si>
  <si>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</si>
  <si>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</si>
  <si>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</si>
  <si>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</si>
  <si>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</si>
  <si>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</si>
  <si>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</si>
  <si>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</si>
  <si>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</si>
  <si>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</si>
  <si>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</si>
  <si>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</si>
  <si>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</si>
  <si>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</si>
  <si>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</si>
  <si>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</si>
  <si>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</si>
  <si>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</si>
  <si>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</si>
  <si>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</si>
  <si>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</si>
  <si>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</si>
  <si>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</si>
  <si>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</si>
  <si>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</si>
  <si>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</si>
  <si>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</si>
  <si>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</si>
  <si>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</si>
  <si>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</si>
  <si>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</si>
  <si>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</si>
  <si>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</si>
  <si>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</si>
  <si>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</si>
  <si>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</si>
  <si>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</si>
  <si>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</si>
  <si>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</si>
  <si>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</si>
  <si>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</si>
  <si>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</si>
  <si>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</si>
  <si>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</si>
  <si>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</si>
  <si>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</si>
  <si>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</si>
  <si>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</si>
  <si>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</si>
  <si>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</si>
  <si>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</si>
  <si>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</si>
  <si>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</si>
  <si>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</si>
  <si>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</si>
  <si>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</si>
  <si>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</si>
  <si>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</si>
  <si>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</si>
  <si>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</si>
  <si>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</si>
  <si>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</si>
  <si>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</si>
  <si>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</si>
  <si>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</si>
  <si>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</si>
  <si>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</si>
  <si>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</si>
  <si>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</si>
  <si>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</si>
  <si>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</si>
  <si>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</si>
  <si>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</si>
  <si>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</si>
  <si>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</si>
  <si>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</si>
  <si>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</si>
  <si>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</si>
  <si>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</si>
  <si>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</si>
  <si>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</si>
  <si>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</si>
  <si>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</si>
  <si>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</si>
  <si>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</si>
  <si>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</si>
  <si>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</si>
  <si>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</si>
  <si>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</si>
  <si>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</si>
  <si>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</si>
  <si>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</si>
  <si>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</si>
  <si>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</si>
  <si>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</si>
  <si>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</si>
  <si>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</si>
  <si>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</si>
  <si>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</si>
  <si>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</si>
  <si>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</si>
  <si>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</si>
  <si>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</si>
  <si>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</si>
  <si>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</si>
  <si>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</si>
  <si>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</si>
  <si>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</si>
  <si>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</si>
  <si>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</si>
  <si>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</si>
  <si>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</si>
  <si>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</si>
  <si>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</si>
  <si>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</si>
  <si>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</si>
  <si>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</si>
  <si>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</si>
  <si>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</si>
  <si>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</si>
  <si>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</si>
  <si>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</si>
  <si>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</si>
  <si>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</si>
  <si>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</si>
  <si>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</si>
  <si>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</si>
  <si>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</si>
  <si>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</si>
  <si>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</si>
  <si>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</si>
  <si>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</si>
  <si>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</si>
  <si>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</si>
  <si>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</si>
  <si>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</si>
  <si>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</si>
  <si>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</si>
  <si>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</si>
  <si>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</si>
  <si>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</si>
  <si>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</si>
  <si>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</si>
  <si>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</si>
  <si>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</si>
  <si>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</si>
  <si>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</si>
  <si>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</si>
  <si>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</si>
  <si>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</si>
  <si>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</si>
  <si>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</si>
  <si>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</si>
  <si>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</si>
  <si>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</si>
  <si>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</si>
  <si>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</si>
  <si>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</si>
  <si>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</si>
  <si>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</si>
  <si>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</si>
  <si>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</si>
  <si>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</si>
  <si>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</si>
  <si>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</si>
  <si>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</si>
  <si>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</si>
  <si>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</si>
  <si>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</si>
  <si>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</si>
  <si>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</si>
  <si>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</si>
  <si>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</si>
  <si>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</si>
  <si>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</si>
  <si>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</si>
  <si>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</si>
  <si>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</si>
  <si>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</si>
  <si>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</si>
  <si>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</si>
  <si>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</si>
  <si>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</si>
  <si>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</si>
  <si>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</si>
  <si>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</si>
  <si>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</si>
  <si>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</si>
  <si>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</si>
  <si>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</si>
  <si>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</si>
  <si>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</si>
  <si>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</si>
  <si>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</si>
  <si>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</si>
  <si>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</si>
  <si>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</si>
  <si>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</si>
  <si>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</si>
  <si>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</si>
  <si>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</si>
  <si>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</si>
  <si>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</si>
  <si>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</si>
  <si>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</si>
  <si>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</si>
  <si>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</si>
  <si>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</si>
  <si>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</si>
  <si>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</si>
  <si>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</si>
  <si>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</si>
  <si>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</si>
  <si>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</si>
  <si>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</si>
  <si>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</si>
  <si>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</si>
  <si>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</si>
  <si>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</si>
  <si>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</si>
  <si>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</si>
  <si>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</si>
  <si>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</si>
  <si>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</si>
  <si>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</si>
  <si>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</si>
  <si>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</si>
  <si>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</si>
  <si>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</si>
  <si>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</si>
  <si>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</si>
  <si>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</si>
  <si>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</si>
  <si>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</si>
  <si>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</si>
  <si>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</si>
  <si>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</si>
  <si>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</si>
  <si>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</si>
  <si>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</si>
  <si>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</si>
  <si>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</si>
  <si>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</si>
  <si>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</si>
  <si>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</si>
  <si>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</si>
  <si>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</si>
  <si>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</si>
  <si>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</si>
  <si>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</si>
  <si>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</si>
  <si>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</si>
  <si>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</si>
  <si>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</si>
  <si>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</si>
  <si>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</si>
  <si>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</si>
  <si>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</si>
  <si>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</si>
  <si>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</si>
  <si>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</si>
  <si>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</si>
  <si>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</si>
  <si>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</si>
  <si>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</si>
  <si>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</si>
  <si>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</si>
  <si>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</si>
  <si>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</si>
  <si>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</si>
  <si>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</si>
  <si>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</si>
  <si>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</si>
  <si>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</si>
  <si>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</si>
  <si>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</si>
  <si>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</si>
  <si>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</si>
  <si>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</si>
  <si>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</si>
  <si>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</si>
  <si>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</si>
  <si>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</si>
  <si>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</si>
  <si>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</si>
  <si>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</si>
  <si>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</si>
  <si>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</si>
  <si>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</si>
  <si>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</si>
  <si>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</si>
  <si>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</si>
  <si>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</si>
  <si>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</si>
  <si>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</si>
  <si>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</si>
  <si>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</si>
  <si>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</si>
  <si>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</si>
  <si>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</si>
  <si>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</si>
  <si>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</si>
  <si>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</si>
  <si>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</si>
  <si>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</si>
  <si>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</si>
  <si>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</si>
  <si>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</si>
  <si>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</si>
  <si>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</si>
  <si>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</si>
  <si>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</si>
  <si>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</si>
  <si>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</si>
  <si>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</si>
  <si>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</si>
  <si>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</si>
  <si>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</si>
  <si>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</si>
  <si>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</si>
  <si>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</si>
  <si>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</si>
  <si>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</si>
  <si>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</si>
  <si>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</si>
  <si>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</si>
  <si>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</si>
  <si>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</si>
  <si>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</si>
  <si>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</si>
  <si>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</si>
  <si>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</si>
  <si>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</si>
  <si>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</si>
  <si>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</si>
  <si>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</si>
  <si>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</si>
  <si>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</si>
  <si>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</si>
  <si>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</si>
  <si>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</si>
  <si>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</si>
  <si>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</si>
  <si>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</si>
  <si>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</si>
  <si>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</si>
  <si>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</si>
  <si>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</si>
  <si>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</si>
  <si>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</si>
  <si>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</si>
  <si>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</si>
  <si>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</si>
  <si>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</si>
  <si>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</si>
  <si>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</si>
  <si>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</si>
  <si>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</si>
  <si>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</si>
  <si>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</si>
  <si>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</si>
  <si>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</si>
  <si>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</si>
  <si>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</si>
  <si>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</si>
  <si>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</si>
  <si>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</si>
  <si>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</si>
  <si>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</si>
  <si>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</si>
  <si>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</si>
  <si>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</si>
  <si>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</si>
  <si>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</si>
  <si>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</si>
  <si>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</si>
  <si>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</si>
  <si>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</si>
  <si>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</si>
  <si>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</si>
  <si>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</si>
  <si>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</si>
  <si>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</si>
  <si>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</si>
  <si>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</si>
  <si>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</si>
  <si>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</si>
  <si>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</si>
  <si>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</si>
  <si>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</si>
  <si>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</si>
  <si>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</si>
  <si>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</si>
  <si>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</si>
  <si>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</si>
  <si>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</si>
  <si>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</si>
  <si>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</si>
  <si>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</si>
  <si>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</si>
  <si>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</si>
  <si>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</si>
  <si>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</si>
  <si>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</si>
  <si>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</si>
  <si>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</si>
  <si>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</si>
  <si>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</si>
  <si>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</si>
  <si>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</si>
  <si>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</si>
  <si>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</si>
  <si>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</si>
  <si>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</si>
  <si>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</si>
  <si>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</si>
  <si>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</si>
  <si>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</si>
  <si>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</si>
  <si>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</si>
  <si>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</si>
  <si>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</si>
  <si>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</si>
  <si>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</si>
  <si>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</si>
  <si>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</si>
  <si>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</si>
  <si>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</si>
  <si>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</si>
  <si>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</si>
  <si>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</si>
  <si>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</si>
  <si>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</si>
  <si>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</si>
  <si>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</si>
  <si>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</si>
  <si>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</si>
  <si>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</si>
  <si>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</si>
  <si>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</si>
  <si>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</si>
  <si>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</si>
  <si>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</si>
  <si>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</si>
  <si>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</si>
  <si>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</si>
  <si>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</si>
  <si>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</si>
  <si>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</si>
  <si>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</si>
  <si>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</si>
  <si>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</si>
  <si>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</si>
  <si>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</si>
  <si>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</si>
  <si>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</si>
  <si>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</si>
  <si>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</si>
  <si>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</si>
  <si>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</si>
  <si>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</si>
  <si>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</si>
  <si>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</si>
  <si>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</si>
  <si>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</si>
  <si>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</si>
  <si>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</si>
  <si>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</si>
  <si>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</si>
  <si>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</si>
  <si>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</si>
  <si>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</si>
  <si>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</si>
  <si>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</si>
  <si>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</si>
  <si>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</si>
  <si>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</si>
  <si>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</si>
  <si>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</si>
  <si>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</si>
  <si>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</si>
  <si>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</si>
  <si>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</si>
  <si>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</si>
  <si>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</si>
  <si>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</si>
  <si>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</si>
  <si>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</si>
  <si>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</si>
  <si>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</si>
  <si>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</si>
  <si>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</si>
  <si>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</si>
  <si>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</si>
  <si>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</si>
  <si>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</si>
  <si>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</si>
  <si>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</si>
  <si>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</si>
  <si>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</si>
  <si>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</si>
  <si>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</si>
  <si>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</si>
  <si>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</si>
  <si>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</si>
  <si>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</si>
  <si>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</si>
  <si>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</si>
  <si>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</si>
  <si>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</si>
  <si>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</si>
  <si>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</si>
  <si>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</si>
  <si>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</si>
  <si>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</si>
  <si>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</si>
  <si>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</si>
  <si>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</si>
  <si>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</si>
  <si>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</si>
  <si>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</si>
  <si>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</si>
  <si>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</si>
  <si>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</si>
  <si>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</si>
  <si>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</si>
  <si>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</si>
  <si>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</si>
  <si>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</si>
  <si>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</si>
  <si>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</si>
  <si>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</si>
  <si>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</si>
  <si>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</si>
  <si>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</si>
  <si>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</si>
  <si>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</si>
  <si>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</si>
  <si>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</si>
  <si>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</si>
  <si>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</si>
  <si>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</si>
  <si>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</si>
  <si>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</si>
  <si>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</si>
  <si>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</si>
  <si>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</si>
  <si>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</si>
  <si>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</si>
  <si>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</si>
  <si>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</si>
  <si>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</si>
  <si>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</si>
  <si>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</si>
  <si>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</si>
  <si>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</si>
  <si>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</si>
  <si>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</si>
  <si>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</si>
  <si>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</si>
  <si>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</si>
  <si>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</si>
  <si>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</si>
  <si>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</si>
  <si>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</si>
  <si>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</si>
  <si>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</si>
  <si>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</si>
  <si>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</si>
  <si>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</si>
  <si>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</si>
  <si>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</si>
  <si>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</si>
  <si>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</si>
  <si>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</si>
  <si>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</si>
  <si>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</si>
  <si>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</si>
  <si>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</si>
  <si>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</si>
  <si>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</si>
  <si>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</si>
  <si>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</si>
  <si>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</si>
  <si>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</si>
  <si>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</si>
  <si>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</si>
  <si>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</si>
  <si>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</si>
  <si>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</si>
  <si>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</si>
  <si>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</si>
  <si>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</si>
  <si>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</si>
  <si>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</si>
  <si>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</si>
  <si>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</si>
  <si>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</si>
  <si>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</si>
  <si>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</si>
  <si>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</si>
  <si>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</si>
  <si>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</si>
  <si>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</si>
  <si>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</si>
  <si>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</si>
  <si>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</si>
  <si>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</si>
  <si>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</si>
  <si>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</si>
  <si>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</si>
  <si>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</si>
  <si>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</si>
  <si>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</si>
  <si>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</si>
  <si>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</si>
  <si>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</si>
  <si>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</si>
  <si>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</si>
  <si>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</si>
  <si>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</si>
  <si>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</si>
  <si>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</si>
  <si>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</si>
  <si>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</si>
  <si>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</si>
  <si>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</si>
  <si>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</si>
  <si>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</si>
  <si>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</si>
  <si>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</si>
  <si>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</si>
  <si>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</si>
  <si>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</si>
  <si>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</si>
  <si>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</si>
  <si>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</si>
  <si>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</si>
  <si>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</si>
  <si>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</si>
  <si>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</si>
  <si>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</si>
  <si>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</si>
  <si>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</si>
  <si>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</si>
  <si>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</si>
  <si>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</si>
  <si>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</si>
  <si>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</si>
  <si>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</si>
  <si>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</si>
  <si>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</si>
  <si>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</si>
  <si>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</si>
  <si>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</si>
  <si>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</si>
  <si>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</si>
  <si>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</si>
  <si>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</si>
  <si>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</si>
  <si>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</si>
  <si>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</si>
  <si>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</si>
  <si>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</si>
  <si>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</si>
  <si>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</si>
  <si>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</si>
  <si>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</si>
  <si>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</si>
  <si>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</si>
  <si>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</si>
  <si>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</si>
  <si>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</si>
  <si>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</si>
  <si>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</si>
  <si>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</si>
  <si>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</si>
  <si>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</si>
  <si>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</si>
  <si>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</si>
  <si>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</si>
  <si>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</si>
  <si>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</si>
  <si>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</si>
  <si>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</si>
  <si>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</si>
  <si>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</si>
  <si>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</si>
  <si>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</si>
  <si>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</si>
  <si>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</si>
  <si>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</si>
  <si>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</si>
  <si>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</si>
  <si>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</si>
  <si>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</si>
  <si>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</si>
  <si>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</si>
  <si>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</si>
  <si>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</si>
  <si>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</si>
  <si>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</si>
  <si>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</si>
  <si>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</si>
  <si>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</si>
  <si>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</si>
  <si>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</si>
  <si>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</si>
  <si>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</si>
  <si>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</si>
  <si>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</si>
  <si>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</si>
  <si>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</si>
  <si>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</si>
  <si>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</si>
  <si>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</si>
  <si>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</si>
  <si>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</si>
  <si>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</si>
  <si>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</si>
  <si>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</si>
  <si>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</si>
  <si>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</si>
  <si>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</si>
  <si>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</si>
  <si>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</si>
  <si>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</si>
  <si>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</si>
  <si>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</si>
  <si>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</si>
  <si>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</si>
  <si>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</si>
  <si>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</si>
  <si>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</si>
  <si>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</si>
  <si>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</si>
  <si>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</si>
  <si>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</si>
  <si>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</si>
  <si>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</si>
  <si>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</si>
  <si>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</si>
  <si>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</si>
  <si>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</si>
  <si>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</si>
  <si>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</si>
  <si>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</si>
  <si>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</si>
  <si>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</si>
  <si>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</si>
  <si>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</si>
  <si>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</si>
  <si>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</si>
  <si>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</si>
  <si>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</si>
  <si>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</si>
  <si>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</si>
  <si>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</si>
  <si>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</si>
  <si>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</si>
  <si>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</si>
  <si>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</si>
  <si>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</si>
  <si>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</si>
  <si>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</si>
  <si>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</si>
  <si>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</si>
  <si>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</si>
  <si>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</si>
  <si>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</si>
  <si>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</si>
  <si>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</si>
  <si>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</si>
  <si>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</si>
  <si>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</si>
  <si>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</si>
  <si>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</si>
  <si>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</si>
  <si>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</si>
  <si>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</si>
  <si>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</si>
  <si>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</si>
  <si>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</si>
  <si>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</si>
  <si>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</si>
  <si>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</si>
  <si>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</si>
  <si>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</si>
  <si>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</si>
  <si>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</si>
  <si>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</si>
  <si>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</si>
  <si>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</si>
  <si>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</si>
  <si>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</si>
  <si>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</si>
  <si>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</si>
  <si>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</si>
  <si>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</si>
  <si>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</si>
  <si>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</si>
  <si>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</si>
  <si>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</si>
  <si>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</si>
  <si>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</si>
  <si>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</si>
  <si>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</si>
  <si>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</si>
  <si>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</si>
  <si>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</si>
  <si>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</si>
  <si>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</si>
  <si>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</si>
  <si>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</si>
  <si>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</si>
  <si>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</si>
  <si>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</si>
  <si>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</si>
  <si>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</si>
  <si>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</si>
  <si>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</si>
  <si>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</si>
  <si>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</si>
  <si>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</si>
  <si>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</si>
  <si>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</si>
  <si>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</si>
  <si>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</si>
  <si>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</si>
  <si>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</si>
  <si>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</si>
  <si>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</si>
  <si>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</si>
  <si>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</si>
  <si>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</si>
  <si>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</si>
  <si>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</si>
  <si>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</si>
  <si>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</si>
  <si>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</si>
  <si>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</si>
  <si>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</si>
  <si>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</si>
  <si>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</si>
  <si>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</si>
  <si>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</si>
  <si>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</si>
  <si>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</si>
  <si>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</si>
  <si>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</si>
  <si>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</si>
  <si>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</si>
  <si>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</si>
  <si>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</si>
  <si>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</si>
  <si>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</si>
  <si>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</si>
  <si>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</si>
  <si>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</si>
  <si>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</si>
  <si>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</si>
  <si>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</si>
  <si>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</si>
  <si>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</si>
  <si>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</si>
  <si>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</si>
  <si>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</si>
  <si>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</si>
  <si>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</si>
  <si>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</si>
  <si>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</si>
  <si>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</si>
  <si>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</si>
  <si>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</si>
  <si>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</si>
  <si>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</si>
  <si>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</si>
  <si>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</si>
  <si>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</si>
  <si>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</si>
  <si>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</si>
  <si>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</si>
  <si>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</si>
  <si>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</si>
  <si>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</si>
  <si>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</si>
  <si>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</si>
  <si>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</si>
  <si>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</si>
  <si>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</si>
  <si>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</si>
  <si>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</si>
  <si>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</si>
  <si>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</si>
  <si>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</si>
  <si>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</si>
  <si>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</si>
  <si>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</si>
  <si>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</si>
  <si>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</si>
  <si>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</si>
  <si>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</si>
  <si>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</si>
  <si>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</si>
  <si>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</si>
  <si>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</si>
  <si>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</si>
  <si>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</si>
  <si>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</si>
  <si>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</si>
  <si>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</si>
  <si>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</si>
  <si>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</si>
  <si>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</si>
  <si>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</si>
  <si>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</si>
  <si>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</si>
  <si>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</si>
  <si>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</si>
  <si>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</si>
  <si>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</si>
  <si>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</si>
  <si>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</si>
  <si>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</si>
  <si>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</si>
  <si>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</si>
  <si>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</si>
  <si>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</si>
  <si>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</si>
  <si>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</si>
  <si>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</si>
  <si>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</si>
  <si>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</si>
  <si>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</si>
  <si>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</si>
  <si>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</si>
  <si>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</si>
  <si>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</si>
  <si>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</si>
  <si>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</si>
  <si>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</si>
  <si>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</si>
  <si>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</si>
  <si>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</si>
  <si>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</si>
  <si>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</si>
  <si>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</si>
  <si>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</si>
  <si>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</si>
  <si>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</si>
  <si>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</si>
  <si>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</si>
  <si>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</si>
  <si>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</si>
  <si>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</si>
  <si>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</si>
  <si>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</si>
  <si>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</si>
  <si>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</si>
  <si>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</si>
  <si>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</si>
  <si>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</si>
  <si>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</si>
  <si>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</si>
  <si>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</si>
  <si>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</si>
  <si>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</si>
  <si>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</si>
  <si>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</si>
  <si>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</si>
  <si>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</si>
  <si>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</si>
  <si>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</si>
  <si>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</si>
  <si>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</si>
  <si>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</si>
  <si>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</si>
  <si>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</si>
  <si>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</si>
  <si>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</si>
  <si>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</si>
  <si>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</si>
  <si>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</si>
  <si>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</si>
  <si>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</si>
  <si>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</si>
  <si>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</si>
  <si>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</si>
  <si>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</si>
  <si>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</si>
  <si>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</si>
  <si>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</si>
  <si>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</si>
  <si>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</si>
  <si>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</si>
  <si>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</si>
  <si>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</si>
  <si>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</si>
  <si>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</si>
  <si>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</si>
  <si>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</si>
  <si>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</si>
  <si>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</si>
  <si>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</si>
  <si>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</si>
  <si>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</si>
  <si>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</si>
  <si>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</si>
  <si>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</si>
  <si>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</si>
  <si>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</si>
  <si>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</si>
  <si>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</si>
  <si>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</si>
  <si>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</si>
  <si>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</si>
  <si>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</si>
  <si>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</si>
  <si>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</si>
  <si>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</si>
  <si>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</si>
  <si>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</si>
  <si>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</si>
  <si>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</si>
  <si>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</si>
  <si>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</si>
  <si>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</si>
  <si>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</si>
  <si>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</si>
  <si>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</si>
  <si>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</si>
  <si>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</si>
  <si>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</si>
  <si>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</si>
  <si>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</si>
  <si>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</si>
  <si>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</si>
  <si>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</si>
  <si>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</si>
  <si>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</si>
  <si>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</si>
  <si>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</si>
  <si>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</si>
  <si>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</si>
  <si>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</si>
  <si>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</si>
  <si>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</si>
  <si>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</si>
  <si>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</si>
  <si>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</si>
  <si>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</si>
  <si>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</si>
  <si>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</si>
  <si>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</si>
  <si>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</si>
  <si>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</si>
  <si>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</si>
  <si>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</si>
  <si>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</si>
  <si>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</si>
  <si>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</si>
  <si>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</si>
  <si>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</si>
  <si>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</si>
  <si>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</si>
  <si>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</si>
  <si>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</si>
  <si>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</si>
  <si>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</si>
  <si>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</si>
  <si>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</si>
  <si>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</si>
  <si>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</si>
  <si>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</si>
  <si>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</si>
  <si>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</si>
  <si>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</si>
  <si>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</si>
  <si>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</si>
  <si>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</si>
  <si>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</si>
  <si>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</si>
  <si>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</si>
  <si>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</si>
  <si>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</si>
  <si>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</si>
  <si>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</si>
  <si>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</si>
  <si>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</si>
  <si>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</si>
  <si>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</si>
  <si>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</si>
  <si>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</si>
  <si>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</si>
  <si>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</si>
  <si>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</si>
  <si>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</si>
  <si>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</si>
  <si>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</si>
  <si>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</si>
  <si>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</si>
  <si>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</si>
  <si>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</si>
  <si>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</si>
  <si>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</si>
  <si>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</si>
  <si>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</si>
  <si>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</si>
  <si>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</si>
  <si>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</si>
  <si>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</si>
  <si>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</si>
  <si>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</si>
  <si>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</si>
  <si>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</si>
  <si>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</si>
  <si>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</si>
  <si>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</si>
  <si>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</si>
  <si>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</si>
  <si>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</si>
  <si>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</si>
  <si>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</si>
  <si>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</si>
  <si>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</si>
  <si>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</si>
  <si>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</si>
  <si>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</si>
  <si>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</si>
  <si>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</si>
  <si>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</si>
  <si>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</si>
  <si>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</si>
  <si>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</si>
  <si>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</si>
  <si>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</si>
  <si>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</si>
  <si>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</si>
  <si>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</si>
  <si>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</si>
  <si>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</si>
  <si>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</si>
  <si>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</si>
  <si>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</si>
  <si>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</si>
  <si>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</si>
  <si>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</si>
  <si>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</si>
  <si>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</si>
  <si>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</si>
  <si>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</si>
  <si>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</si>
  <si>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</si>
  <si>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</si>
  <si>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</si>
  <si>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</si>
  <si>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</si>
  <si>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</si>
  <si>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</si>
  <si>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</si>
  <si>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</si>
  <si>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</si>
  <si>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</si>
  <si>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</si>
  <si>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</si>
  <si>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</si>
  <si>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</si>
  <si>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</si>
  <si>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</si>
  <si>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</si>
  <si>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</si>
  <si>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</si>
  <si>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</si>
  <si>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</si>
  <si>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</si>
  <si>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</si>
  <si>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</si>
  <si>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</si>
  <si>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</si>
  <si>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</si>
  <si>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</si>
  <si>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</si>
  <si>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</si>
  <si>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</si>
  <si>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</si>
  <si>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</si>
  <si>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</si>
  <si>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</si>
  <si>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</si>
  <si>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</si>
  <si>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</si>
  <si>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</si>
  <si>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</si>
  <si>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</si>
  <si>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</si>
  <si>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</si>
  <si>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</si>
  <si>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</si>
  <si>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</si>
  <si>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</si>
  <si>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</si>
  <si>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</si>
  <si>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</si>
  <si>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</si>
  <si>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</si>
  <si>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</si>
  <si>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</si>
  <si>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</si>
  <si>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</si>
  <si>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</si>
  <si>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</si>
  <si>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</si>
  <si>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</si>
  <si>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</si>
  <si>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</si>
  <si>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</si>
  <si>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</si>
  <si>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</si>
  <si>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</si>
  <si>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</si>
  <si>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</si>
  <si>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</si>
  <si>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</si>
  <si>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</si>
  <si>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</si>
  <si>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</si>
  <si>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</si>
  <si>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</si>
  <si>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</si>
  <si>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</si>
  <si>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</si>
  <si>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</si>
  <si>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</si>
  <si>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</si>
  <si>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</si>
  <si>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</si>
  <si>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</si>
  <si>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</si>
  <si>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</si>
  <si>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</si>
  <si>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</si>
  <si>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</si>
  <si>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</si>
  <si>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</si>
  <si>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</si>
  <si>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</si>
  <si>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</si>
  <si>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</si>
  <si>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</si>
  <si>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</si>
  <si>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</si>
  <si>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</si>
  <si>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</si>
  <si>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</si>
  <si>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</si>
  <si>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</si>
  <si>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</si>
  <si>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</si>
  <si>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</si>
  <si>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</si>
  <si>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</si>
  <si>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</si>
  <si>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</si>
  <si>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</si>
  <si>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</si>
  <si>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</si>
  <si>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</si>
  <si>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</si>
  <si>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</si>
  <si>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</si>
  <si>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</si>
  <si>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</si>
  <si>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</si>
  <si>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</si>
  <si>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</si>
  <si>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</si>
  <si>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</si>
  <si>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</si>
  <si>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</si>
  <si>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</si>
  <si>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</si>
  <si>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</si>
  <si>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</si>
  <si>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</si>
  <si>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</si>
  <si>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</si>
  <si>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</si>
  <si>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</si>
  <si>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</si>
  <si>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</si>
  <si>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</si>
  <si>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</si>
  <si>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</si>
  <si>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</si>
  <si>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</si>
  <si>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</si>
  <si>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</si>
  <si>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</si>
  <si>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</si>
  <si>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</si>
  <si>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</si>
  <si>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</si>
  <si>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</si>
  <si>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</si>
  <si>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</si>
  <si>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</si>
  <si>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</si>
  <si>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</si>
  <si>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</si>
  <si>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</si>
  <si>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</si>
  <si>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</si>
  <si>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</si>
  <si>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</si>
  <si>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</si>
  <si>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</si>
  <si>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</si>
  <si>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</si>
  <si>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</si>
  <si>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</si>
  <si>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</si>
  <si>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</si>
  <si>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</si>
  <si>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</si>
  <si>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</si>
  <si>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</si>
  <si>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</si>
  <si>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</si>
  <si>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</si>
  <si>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</si>
  <si>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</si>
  <si>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</si>
  <si>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</si>
  <si>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</si>
  <si>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</si>
  <si>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</si>
  <si>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</si>
  <si>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</si>
  <si>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</si>
  <si>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</si>
  <si>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</si>
  <si>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</si>
  <si>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</si>
  <si>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</si>
  <si>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</si>
  <si>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</si>
  <si>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</si>
  <si>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</si>
  <si>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</si>
  <si>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</si>
  <si>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</si>
  <si>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</si>
  <si>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</si>
  <si>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</si>
  <si>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</si>
  <si>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</si>
  <si>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</si>
  <si>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</si>
  <si>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</si>
  <si>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</si>
  <si>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</si>
  <si>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</si>
  <si>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</si>
  <si>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</si>
  <si>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</si>
  <si>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</si>
  <si>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</si>
  <si>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</si>
  <si>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</si>
  <si>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</si>
  <si>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</si>
  <si>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</si>
  <si>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</si>
  <si>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</si>
  <si>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</si>
  <si>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</si>
  <si>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</si>
  <si>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</si>
  <si>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</si>
  <si>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</si>
  <si>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</si>
  <si>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</si>
  <si>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</si>
  <si>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</si>
  <si>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</si>
  <si>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</si>
  <si>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</si>
  <si>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</si>
  <si>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</si>
  <si>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</si>
  <si>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</si>
  <si>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</si>
  <si>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</si>
  <si>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</si>
  <si>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</si>
  <si>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</si>
  <si>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</si>
  <si>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</si>
  <si>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</si>
  <si>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</si>
  <si>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</si>
  <si>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</si>
  <si>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</si>
  <si>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</si>
  <si>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</si>
  <si>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</si>
  <si>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</si>
  <si>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</si>
  <si>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</si>
  <si>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</si>
  <si>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</si>
  <si>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</si>
  <si>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</si>
  <si>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</si>
  <si>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</si>
  <si>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</si>
  <si>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</si>
  <si>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</si>
  <si>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</si>
  <si>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</si>
  <si>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</si>
  <si>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</si>
  <si>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</si>
  <si>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</si>
  <si>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</si>
  <si>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</si>
  <si>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</si>
  <si>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</si>
  <si>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</si>
  <si>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</si>
  <si>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</si>
  <si>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</si>
  <si>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</si>
  <si>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</si>
  <si>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</si>
  <si>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</si>
  <si>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</si>
  <si>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</si>
  <si>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</si>
  <si>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</si>
  <si>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</si>
  <si>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</si>
  <si>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</si>
  <si>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</si>
  <si>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</si>
  <si>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</si>
  <si>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</si>
  <si>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</si>
  <si>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</si>
  <si>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</si>
  <si>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</si>
  <si>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</si>
  <si>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</si>
  <si>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</si>
  <si>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</si>
  <si>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</si>
  <si>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</si>
  <si>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</si>
  <si>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</si>
  <si>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</si>
  <si>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</si>
  <si>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</si>
  <si>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</si>
  <si>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</si>
  <si>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</si>
  <si>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</si>
  <si>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</si>
  <si>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</si>
  <si>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</si>
  <si>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</si>
  <si>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</si>
  <si>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</si>
  <si>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</si>
  <si>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</si>
  <si>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</si>
  <si>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</si>
  <si>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</si>
  <si>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</si>
  <si>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</si>
  <si>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</si>
  <si>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</si>
  <si>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</si>
  <si>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</si>
  <si>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</si>
  <si>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</si>
  <si>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</si>
  <si>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</si>
  <si>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</si>
  <si>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</si>
  <si>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</si>
  <si>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</si>
  <si>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</si>
  <si>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</si>
  <si>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</si>
  <si>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</si>
  <si>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</si>
  <si>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</si>
  <si>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</si>
  <si>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</si>
  <si>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</si>
  <si>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</si>
  <si>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</si>
  <si>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</si>
  <si>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</si>
  <si>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</si>
  <si>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</si>
  <si>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</si>
  <si>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</si>
  <si>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</si>
  <si>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</si>
  <si>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</si>
  <si>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</si>
  <si>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</si>
  <si>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</si>
  <si>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</si>
  <si>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</si>
  <si>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</si>
  <si>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</si>
  <si>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</si>
  <si>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</si>
  <si>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</si>
  <si>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</si>
  <si>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</si>
  <si>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</si>
  <si>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</si>
  <si>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</si>
  <si>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</si>
  <si>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</si>
  <si>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</si>
  <si>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</si>
  <si>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</si>
  <si>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</si>
  <si>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</si>
  <si>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</si>
  <si>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</si>
  <si>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</si>
  <si>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</si>
  <si>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</si>
  <si>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</si>
  <si>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</si>
  <si>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</si>
  <si>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</si>
  <si>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</si>
  <si>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</si>
  <si>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</si>
  <si>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</si>
  <si>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</si>
  <si>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</si>
  <si>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</si>
  <si>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</si>
  <si>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</si>
  <si>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</si>
  <si>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</si>
  <si>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</si>
  <si>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</si>
  <si>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</si>
  <si>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</si>
  <si>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</si>
  <si>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</si>
  <si>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</si>
  <si>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</si>
  <si>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</si>
  <si>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</si>
  <si>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</si>
  <si>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</si>
  <si>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</si>
  <si>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</si>
  <si>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</si>
  <si>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</si>
  <si>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</si>
  <si>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</si>
  <si>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</si>
  <si>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</si>
  <si>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</si>
  <si>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</si>
  <si>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</si>
  <si>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</si>
  <si>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</si>
  <si>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</si>
  <si>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</si>
  <si>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</si>
  <si>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</si>
  <si>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</si>
  <si>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</si>
  <si>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</si>
  <si>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</si>
  <si>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</si>
  <si>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</si>
  <si>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</si>
  <si>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</si>
  <si>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</si>
  <si>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</si>
  <si>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</si>
  <si>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</si>
  <si>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</si>
  <si>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</si>
  <si>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</si>
  <si>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</si>
  <si>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</si>
  <si>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</si>
  <si>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</si>
  <si>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</si>
  <si>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</si>
  <si>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</si>
  <si>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</si>
  <si>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</si>
  <si>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</si>
  <si>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</si>
  <si>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</si>
  <si>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</si>
  <si>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</si>
  <si>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</si>
  <si>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</si>
  <si>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</si>
  <si>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</si>
  <si>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</si>
  <si>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</si>
  <si>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</si>
  <si>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</si>
  <si>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</si>
  <si>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</si>
  <si>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</si>
  <si>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</si>
  <si>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</si>
  <si>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</si>
  <si>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</si>
  <si>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</si>
  <si>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</si>
  <si>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</si>
  <si>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</si>
  <si>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</si>
  <si>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</si>
  <si>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</si>
  <si>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</si>
  <si>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</si>
  <si>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</si>
  <si>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</si>
  <si>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</si>
  <si>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</si>
  <si>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</si>
  <si>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</si>
  <si>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</si>
  <si>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</si>
  <si>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</si>
  <si>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</si>
  <si>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</si>
  <si>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</si>
  <si>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</si>
  <si>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</si>
  <si>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</si>
  <si>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</si>
  <si>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</si>
  <si>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</si>
  <si>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</si>
  <si>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</si>
  <si>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</si>
  <si>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</si>
  <si>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</si>
  <si>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</si>
  <si>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</si>
  <si>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</si>
  <si>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</si>
  <si>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</si>
  <si>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</si>
  <si>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</si>
  <si>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</si>
  <si>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</si>
  <si>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</si>
  <si>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</si>
  <si>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</si>
  <si>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</si>
  <si>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</si>
  <si>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</si>
  <si>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</si>
  <si>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</si>
  <si>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</si>
  <si>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</si>
  <si>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</si>
  <si>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</si>
  <si>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</si>
  <si>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</si>
  <si>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</si>
  <si>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</si>
  <si>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</si>
  <si>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</si>
  <si>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</si>
  <si>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</si>
  <si>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</si>
  <si>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</si>
  <si>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</si>
  <si>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</si>
  <si>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</si>
  <si>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</si>
  <si>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</si>
  <si>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</si>
  <si>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</si>
  <si>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</si>
  <si>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</si>
  <si>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</si>
  <si>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</si>
  <si>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</si>
  <si>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</si>
  <si>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</si>
  <si>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</si>
  <si>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</si>
  <si>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</si>
  <si>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</si>
  <si>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</si>
  <si>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</si>
  <si>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</si>
  <si>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</si>
  <si>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</si>
  <si>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</si>
  <si>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</si>
  <si>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</si>
  <si>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</si>
  <si>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</si>
  <si>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</si>
  <si>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</si>
  <si>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</si>
  <si>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</si>
  <si>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</si>
  <si>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</si>
  <si>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</si>
  <si>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</si>
  <si>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</si>
  <si>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</si>
  <si>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</si>
  <si>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</si>
  <si>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</si>
  <si>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</si>
  <si>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</si>
  <si>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</si>
  <si>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</si>
  <si>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</si>
  <si>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</si>
  <si>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</si>
  <si>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</si>
  <si>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</si>
  <si>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</si>
  <si>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</si>
  <si>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</si>
  <si>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</si>
  <si>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</si>
  <si>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</si>
  <si>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</si>
  <si>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</si>
  <si>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</si>
  <si>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</si>
  <si>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</si>
  <si>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</si>
  <si>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</si>
  <si>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</si>
  <si>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</si>
  <si>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</si>
  <si>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</si>
  <si>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</si>
  <si>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</si>
  <si>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</si>
  <si>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</si>
  <si>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</si>
  <si>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</si>
  <si>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</si>
  <si>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</si>
  <si>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</si>
  <si>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</si>
  <si>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</si>
  <si>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</si>
  <si>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</si>
  <si>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</si>
  <si>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</si>
  <si>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</si>
  <si>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</si>
  <si>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</si>
  <si>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</si>
  <si>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</si>
  <si>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</si>
  <si>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</si>
  <si>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</si>
  <si>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</si>
  <si>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</si>
  <si>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</si>
  <si>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</si>
  <si>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</si>
  <si>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</si>
  <si>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</si>
  <si>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</si>
  <si>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</si>
  <si>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</si>
  <si>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</si>
  <si>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</si>
  <si>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</si>
  <si>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</si>
  <si>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</si>
  <si>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</si>
  <si>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</si>
  <si>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</si>
  <si>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</si>
  <si>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</si>
  <si>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</si>
  <si>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</si>
  <si>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</si>
  <si>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</si>
  <si>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</si>
  <si>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</si>
  <si>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</si>
  <si>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</si>
  <si>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</si>
  <si>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</si>
  <si>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</si>
  <si>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</si>
  <si>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</si>
  <si>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</si>
  <si>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</si>
  <si>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</si>
  <si>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</si>
  <si>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</si>
  <si>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</si>
  <si>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</si>
  <si>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</si>
  <si>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</si>
  <si>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</si>
  <si>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</si>
  <si>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</si>
  <si>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</si>
  <si>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</si>
  <si>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</si>
  <si>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</si>
  <si>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</si>
  <si>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</si>
  <si>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</si>
  <si>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</si>
  <si>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</si>
  <si>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</si>
  <si>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</si>
  <si>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</si>
  <si>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</si>
  <si>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</si>
  <si>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</si>
  <si>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</si>
  <si>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</si>
  <si>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</si>
  <si>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</si>
  <si>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</si>
  <si>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</si>
  <si>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</si>
  <si>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</si>
  <si>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</si>
  <si>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</si>
  <si>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</si>
  <si>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</si>
  <si>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</si>
  <si>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</si>
  <si>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</si>
  <si>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</si>
  <si>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</si>
  <si>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</si>
  <si>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</si>
  <si>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</si>
  <si>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</si>
  <si>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</si>
  <si>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</si>
  <si>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</si>
  <si>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</si>
  <si>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</si>
  <si>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</si>
  <si>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</si>
  <si>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</si>
  <si>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</si>
  <si>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</si>
  <si>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</si>
  <si>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</si>
  <si>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</si>
  <si>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</si>
  <si>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</si>
  <si>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</si>
  <si>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</si>
  <si>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</si>
  <si>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</si>
  <si>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</si>
  <si>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</si>
  <si>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</si>
  <si>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</si>
  <si>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</si>
  <si>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</si>
  <si>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</si>
  <si>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</si>
  <si>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</si>
  <si>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</si>
  <si>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</si>
  <si>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</si>
  <si>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</si>
  <si>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</si>
  <si>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</si>
  <si>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</si>
  <si>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</si>
  <si>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</si>
  <si>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</si>
  <si>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</si>
  <si>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</si>
  <si>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</si>
  <si>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</si>
  <si>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</si>
  <si>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</si>
  <si>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</si>
  <si>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</si>
  <si>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</si>
  <si>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</si>
  <si>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</si>
  <si>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</si>
  <si>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</si>
  <si>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</si>
  <si>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</si>
  <si>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</si>
  <si>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</si>
  <si>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</si>
  <si>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</si>
  <si>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</si>
  <si>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</si>
  <si>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</si>
  <si>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</si>
  <si>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</si>
  <si>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</si>
  <si>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</si>
  <si>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</si>
  <si>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</si>
  <si>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</si>
  <si>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</si>
  <si>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</si>
  <si>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</si>
  <si>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</si>
  <si>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</si>
  <si>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</si>
  <si>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</si>
  <si>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</si>
  <si>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</si>
  <si>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</si>
  <si>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</si>
  <si>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</si>
  <si>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</si>
  <si>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</si>
  <si>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</si>
  <si>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</si>
  <si>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</si>
  <si>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</si>
  <si>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</si>
  <si>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</si>
  <si>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</si>
  <si>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</si>
  <si>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</si>
  <si>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</si>
  <si>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</si>
  <si>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</si>
  <si>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</si>
  <si>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</si>
  <si>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</si>
  <si>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</si>
  <si>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</si>
  <si>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</si>
  <si>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</si>
  <si>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</si>
  <si>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</si>
  <si>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</si>
  <si>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</si>
  <si>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</si>
  <si>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</si>
  <si>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</si>
  <si>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</si>
  <si>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</si>
  <si>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</si>
  <si>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</si>
  <si>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</si>
  <si>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</si>
  <si>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</si>
  <si>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</si>
  <si>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</si>
  <si>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</si>
  <si>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</si>
  <si>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</si>
  <si>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</si>
  <si>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</si>
  <si>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</si>
  <si>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</si>
  <si>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</si>
  <si>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</si>
  <si>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</si>
  <si>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</si>
  <si>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</si>
  <si>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</si>
  <si>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</si>
  <si>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</si>
  <si>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</si>
  <si>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</si>
  <si>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</si>
  <si>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</si>
  <si>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</si>
  <si>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</si>
  <si>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</si>
  <si>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</si>
  <si>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</si>
  <si>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</si>
  <si>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</si>
  <si>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</si>
  <si>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</si>
  <si>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</si>
  <si>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</si>
  <si>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</si>
  <si>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</si>
  <si>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</si>
  <si>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</si>
  <si>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</si>
  <si>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</si>
  <si>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</si>
  <si>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</si>
  <si>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</si>
  <si>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</si>
  <si>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</si>
  <si>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</si>
  <si>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</si>
  <si>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</si>
  <si>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</si>
  <si>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</si>
  <si>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</si>
  <si>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</si>
  <si>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</si>
  <si>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</si>
  <si>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</si>
  <si>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</si>
  <si>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</si>
  <si>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</si>
  <si>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</si>
  <si>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</si>
  <si>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</si>
  <si>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</si>
  <si>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</si>
  <si>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</si>
  <si>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</si>
  <si>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</si>
  <si>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</si>
  <si>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</si>
  <si>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</si>
  <si>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</si>
  <si>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</si>
  <si>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</si>
  <si>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</si>
  <si>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</si>
  <si>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</si>
  <si>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</si>
  <si>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</si>
  <si>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</si>
  <si>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</si>
  <si>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</si>
  <si>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</si>
  <si>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</si>
  <si>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</si>
  <si>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</si>
  <si>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</si>
  <si>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</si>
  <si>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</si>
  <si>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</si>
  <si>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</si>
  <si>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</si>
  <si>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</si>
  <si>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</si>
  <si>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</si>
  <si>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</si>
  <si>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</si>
  <si>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</si>
  <si>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</si>
  <si>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</si>
  <si>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</si>
  <si>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</si>
  <si>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</si>
  <si>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</si>
  <si>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</si>
  <si>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</si>
  <si>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</si>
  <si>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</si>
  <si>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</si>
  <si>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</si>
  <si>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</si>
  <si>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</si>
  <si>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</si>
  <si>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</si>
  <si>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</si>
  <si>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</si>
  <si>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</si>
  <si>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</si>
  <si>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</si>
  <si>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</si>
  <si>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</si>
  <si>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</si>
  <si>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</si>
  <si>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</si>
  <si>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</si>
  <si>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</si>
  <si>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</si>
  <si>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</si>
  <si>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</si>
  <si>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</si>
  <si>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</si>
  <si>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</si>
  <si>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</si>
  <si>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</si>
  <si>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</si>
  <si>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</si>
  <si>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</si>
  <si>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</si>
  <si>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</si>
  <si>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</si>
  <si>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</si>
  <si>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</si>
  <si>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</si>
  <si>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</si>
  <si>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</si>
  <si>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</si>
  <si>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</si>
  <si>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</si>
  <si>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</si>
  <si>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</si>
  <si>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</si>
  <si>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</si>
  <si>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</si>
  <si>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</si>
  <si>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</si>
  <si>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</si>
  <si>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</si>
  <si>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</si>
  <si>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</si>
  <si>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</si>
  <si>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</si>
  <si>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</si>
  <si>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</si>
  <si>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</si>
  <si>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</si>
  <si>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</si>
  <si>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</si>
  <si>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</si>
  <si>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</si>
  <si>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</si>
  <si>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</si>
  <si>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</si>
  <si>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</si>
  <si>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</si>
  <si>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</si>
  <si>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</si>
  <si>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</si>
  <si>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</si>
  <si>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</si>
  <si>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</si>
  <si>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</si>
  <si>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</si>
  <si>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</si>
  <si>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</si>
  <si>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</si>
  <si>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</si>
  <si>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</si>
  <si>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</si>
  <si>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</si>
  <si>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</si>
  <si>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</si>
  <si>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</si>
  <si>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</si>
  <si>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</si>
  <si>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</si>
  <si>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</si>
  <si>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</si>
  <si>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</si>
  <si>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</si>
  <si>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</si>
  <si>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</si>
  <si>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</si>
  <si>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</si>
  <si>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</si>
  <si>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</si>
  <si>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</si>
  <si>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</si>
  <si>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</si>
  <si>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</si>
  <si>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</si>
  <si>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</si>
  <si>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</si>
  <si>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</si>
  <si>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</si>
  <si>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</si>
  <si>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</si>
  <si>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</si>
  <si>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</si>
  <si>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</si>
  <si>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</si>
  <si>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</si>
  <si>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</si>
  <si>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</si>
  <si>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</si>
  <si>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</si>
  <si>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</si>
  <si>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</si>
  <si>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</si>
  <si>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</si>
  <si>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</si>
  <si>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</si>
  <si>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</si>
  <si>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</si>
  <si>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</si>
  <si>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</si>
  <si>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</si>
  <si>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</si>
  <si>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</si>
  <si>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</si>
  <si>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</si>
  <si>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</si>
  <si>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</si>
  <si>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</si>
  <si>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</si>
  <si>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</si>
  <si>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</si>
  <si>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</si>
  <si>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</si>
  <si>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</si>
  <si>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</si>
  <si>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</si>
  <si>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</si>
  <si>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</si>
  <si>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</si>
  <si>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</si>
  <si>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</si>
  <si>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</si>
  <si>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</si>
  <si>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</si>
  <si>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</si>
  <si>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</si>
  <si>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</si>
  <si>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</si>
  <si>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</si>
  <si>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</si>
  <si>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</si>
  <si>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</si>
  <si>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</si>
  <si>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</si>
  <si>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</si>
  <si>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</si>
  <si>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</si>
  <si>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</si>
  <si>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</si>
  <si>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</si>
  <si>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</si>
  <si>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</si>
  <si>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</si>
  <si>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</si>
  <si>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</si>
  <si>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</si>
  <si>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</si>
  <si>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</si>
  <si>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</si>
  <si>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</si>
  <si>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</si>
  <si>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</si>
  <si>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</si>
  <si>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</si>
  <si>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</si>
  <si>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</si>
  <si>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</si>
  <si>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</si>
  <si>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</si>
  <si>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</si>
  <si>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</si>
  <si>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</si>
  <si>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</si>
  <si>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</si>
  <si>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</si>
  <si>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</si>
  <si>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</si>
  <si>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</si>
  <si>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</si>
  <si>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</si>
  <si>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</si>
  <si>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</si>
  <si>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</si>
  <si>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</si>
  <si>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</si>
  <si>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</si>
  <si>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</si>
  <si>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</si>
  <si>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</si>
  <si>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</si>
  <si>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</si>
  <si>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</si>
  <si>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</si>
  <si>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</si>
  <si>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</si>
  <si>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</si>
  <si>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</si>
  <si>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</si>
  <si>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</si>
  <si>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</si>
  <si>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</si>
  <si>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</si>
  <si>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</si>
  <si>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</si>
  <si>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</si>
  <si>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</si>
  <si>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</si>
  <si>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</si>
  <si>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</si>
  <si>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</si>
  <si>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</si>
  <si>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</si>
  <si>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</si>
  <si>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</si>
  <si>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</si>
  <si>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</si>
  <si>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</si>
  <si>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</si>
  <si>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</si>
  <si>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</si>
  <si>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</si>
  <si>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</si>
  <si>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</si>
  <si>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</si>
  <si>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</si>
  <si>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</si>
  <si>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</si>
  <si>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</si>
  <si>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</si>
  <si>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</si>
  <si>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</si>
  <si>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</si>
  <si>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</si>
  <si>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</si>
  <si>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</si>
  <si>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</si>
  <si>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</si>
  <si>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</si>
  <si>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</si>
  <si>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</si>
  <si>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</si>
  <si>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</si>
  <si>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</si>
  <si>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</si>
  <si>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</si>
  <si>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</si>
  <si>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</si>
  <si>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</si>
  <si>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</si>
  <si>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</si>
  <si>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</si>
  <si>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</si>
  <si>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</si>
  <si>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</si>
  <si>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</si>
  <si>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</si>
  <si>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</si>
  <si>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</si>
  <si>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</si>
  <si>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</si>
  <si>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</si>
  <si>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</si>
  <si>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</si>
  <si>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</si>
  <si>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</si>
  <si>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</si>
  <si>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</si>
  <si>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</si>
  <si>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</si>
  <si>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</si>
  <si>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</si>
  <si>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</si>
  <si>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</si>
  <si>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</si>
  <si>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</si>
  <si>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</si>
  <si>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</si>
  <si>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</si>
  <si>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</si>
  <si>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</si>
  <si>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</si>
  <si>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</si>
  <si>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</si>
  <si>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</si>
  <si>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</si>
  <si>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</si>
  <si>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</si>
  <si>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</si>
  <si>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</si>
  <si>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</si>
  <si>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</si>
  <si>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</si>
  <si>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</si>
  <si>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</si>
  <si>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</si>
  <si>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</si>
  <si>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</si>
  <si>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</si>
  <si>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</si>
  <si>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</si>
  <si>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</si>
  <si>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</si>
  <si>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</si>
  <si>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</si>
  <si>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</si>
  <si>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</si>
  <si>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</si>
  <si>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</si>
  <si>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</si>
  <si>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</si>
  <si>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</si>
  <si>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</si>
  <si>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</si>
  <si>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</si>
  <si>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</si>
  <si>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</si>
  <si>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</si>
  <si>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</si>
  <si>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</si>
  <si>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</si>
  <si>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</si>
  <si>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</si>
  <si>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</si>
  <si>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</si>
  <si>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</si>
  <si>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</si>
  <si>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</si>
  <si>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</si>
  <si>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</si>
  <si>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</si>
  <si>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</si>
  <si>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</si>
  <si>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</si>
  <si>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</si>
  <si>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</si>
  <si>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</si>
  <si>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</si>
  <si>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</si>
  <si>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</si>
  <si>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</si>
  <si>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</si>
  <si>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</si>
  <si>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</si>
  <si>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</si>
  <si>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</si>
  <si>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</si>
  <si>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</si>
  <si>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</si>
  <si>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</si>
  <si>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</si>
  <si>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</si>
  <si>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</si>
  <si>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</si>
  <si>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</si>
  <si>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</si>
  <si>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</si>
  <si>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</si>
  <si>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</si>
  <si>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</si>
  <si>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</si>
  <si>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</si>
  <si>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</si>
  <si>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</si>
  <si>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</si>
  <si>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</si>
  <si>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</si>
  <si>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</si>
  <si>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</si>
  <si>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</si>
  <si>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</si>
  <si>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</si>
  <si>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</si>
  <si>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</si>
  <si>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</si>
  <si>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</si>
  <si>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</si>
  <si>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</si>
  <si>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</si>
  <si>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</si>
  <si>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</si>
  <si>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</si>
  <si>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</si>
  <si>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</si>
  <si>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</si>
  <si>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</si>
  <si>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</si>
  <si>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</si>
  <si>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</si>
  <si>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</si>
  <si>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</si>
  <si>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</si>
  <si>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</si>
  <si>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</si>
  <si>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</si>
  <si>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</si>
  <si>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</si>
  <si>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</si>
  <si>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</si>
  <si>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</si>
  <si>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</si>
  <si>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</si>
  <si>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</si>
  <si>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</si>
  <si>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</si>
  <si>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</si>
  <si>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</si>
  <si>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</si>
  <si>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</si>
  <si>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</si>
  <si>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</si>
  <si>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</si>
  <si>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</si>
  <si>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</si>
  <si>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</si>
  <si>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</si>
  <si>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</si>
  <si>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</si>
  <si>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</si>
  <si>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</si>
  <si>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</si>
  <si>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</si>
  <si>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</si>
  <si>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</si>
  <si>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</si>
  <si>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</si>
  <si>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</si>
  <si>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</si>
  <si>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</si>
  <si>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</si>
  <si>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</si>
  <si>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</si>
  <si>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</si>
  <si>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</si>
  <si>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</si>
  <si>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</si>
  <si>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</si>
  <si>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</si>
  <si>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</si>
  <si>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</si>
  <si>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</si>
  <si>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</si>
  <si>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</si>
  <si>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</si>
  <si>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</si>
  <si>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</si>
  <si>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</si>
  <si>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</si>
  <si>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</si>
  <si>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</si>
  <si>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</si>
  <si>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</si>
  <si>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</si>
  <si>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</si>
  <si>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</si>
  <si>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</si>
  <si>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</si>
  <si>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</si>
  <si>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</si>
  <si>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</si>
  <si>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</si>
  <si>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</si>
  <si>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</si>
  <si>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</si>
  <si>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</si>
  <si>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</si>
  <si>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</si>
  <si>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</si>
  <si>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</si>
  <si>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</si>
  <si>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</si>
  <si>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</si>
  <si>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</si>
  <si>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</si>
  <si>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</si>
  <si>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</si>
  <si>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</si>
  <si>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</si>
  <si>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</si>
  <si>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</si>
  <si>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</si>
  <si>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</si>
  <si>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</si>
  <si>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</si>
  <si>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</si>
  <si>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</si>
  <si>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</si>
  <si>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</si>
  <si>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</si>
  <si>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</si>
  <si>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</si>
  <si>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</si>
  <si>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</si>
  <si>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</si>
  <si>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</si>
  <si>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</si>
  <si>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</si>
  <si>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</si>
  <si>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</si>
  <si>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</si>
  <si>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</si>
  <si>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</si>
  <si>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</si>
  <si>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</si>
  <si>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</si>
  <si>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</si>
  <si>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</si>
  <si>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</si>
  <si>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</si>
  <si>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</si>
  <si>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</si>
  <si>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</si>
  <si>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</si>
  <si>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</si>
  <si>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</si>
  <si>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</si>
  <si>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</si>
  <si>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</si>
  <si>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</si>
  <si>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</si>
  <si>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</si>
  <si>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</si>
  <si>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</si>
  <si>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</si>
  <si>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</si>
  <si>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</si>
  <si>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</si>
  <si>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</si>
  <si>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</si>
  <si>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</si>
  <si>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</si>
  <si>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</si>
  <si>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</si>
  <si>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</si>
  <si>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</si>
  <si>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</si>
  <si>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</si>
  <si>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</si>
  <si>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</si>
  <si>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</si>
  <si>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</si>
  <si>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</si>
  <si>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</si>
  <si>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</si>
  <si>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</si>
  <si>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</si>
  <si>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</si>
  <si>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</si>
  <si>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</si>
  <si>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</si>
  <si>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</si>
  <si>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</si>
  <si>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</si>
  <si>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</si>
  <si>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</si>
  <si>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</si>
  <si>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</si>
  <si>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</si>
  <si>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</si>
  <si>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</si>
  <si>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</si>
  <si>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</si>
  <si>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</si>
  <si>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</si>
  <si>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</si>
  <si>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</si>
  <si>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</si>
  <si>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</si>
  <si>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</si>
  <si>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</si>
  <si>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</si>
  <si>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</si>
  <si>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</si>
  <si>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</si>
  <si>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</si>
  <si>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</si>
  <si>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</si>
  <si>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</si>
  <si>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</si>
  <si>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</si>
  <si>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</si>
  <si>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</si>
  <si>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</si>
  <si>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</si>
  <si>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</si>
  <si>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</si>
  <si>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</si>
  <si>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</si>
  <si>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</si>
  <si>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</si>
  <si>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</si>
  <si>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</si>
  <si>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</si>
  <si>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</si>
  <si>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</si>
  <si>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</si>
  <si>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</si>
  <si>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</si>
  <si>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</si>
  <si>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</si>
  <si>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</si>
  <si>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</si>
  <si>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</si>
  <si>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</si>
  <si>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</si>
  <si>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</si>
  <si>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</si>
  <si>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</si>
  <si>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</si>
  <si>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</si>
  <si>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</si>
  <si>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</si>
  <si>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</si>
  <si>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</si>
  <si>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</si>
  <si>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</si>
  <si>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</si>
  <si>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</si>
  <si>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</si>
  <si>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</si>
  <si>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</si>
  <si>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</si>
  <si>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</si>
  <si>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</si>
  <si>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</si>
  <si>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</si>
  <si>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</si>
  <si>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</si>
  <si>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</si>
  <si>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</si>
  <si>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</si>
  <si>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</si>
  <si>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</si>
  <si>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</si>
  <si>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</si>
  <si>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</si>
  <si>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</si>
  <si>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</si>
  <si>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</si>
  <si>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</si>
  <si>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</si>
  <si>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</si>
  <si>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</si>
  <si>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</si>
  <si>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</si>
  <si>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</si>
  <si>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</si>
  <si>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</si>
  <si>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</si>
  <si>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</si>
  <si>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</si>
  <si>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</si>
  <si>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</si>
  <si>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</si>
  <si>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</si>
  <si>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</si>
  <si>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</si>
  <si>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</si>
  <si>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</si>
  <si>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</si>
  <si>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</si>
  <si>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</si>
  <si>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</si>
  <si>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</si>
  <si>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</si>
  <si>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</si>
  <si>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</si>
  <si>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</si>
  <si>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</si>
  <si>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</si>
  <si>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</si>
  <si>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</si>
  <si>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</si>
  <si>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</si>
  <si>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</si>
  <si>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</si>
  <si>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</si>
  <si>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</si>
  <si>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</si>
  <si>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</si>
  <si>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</si>
  <si>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</si>
  <si>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</si>
  <si>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</si>
  <si>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</si>
  <si>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</si>
  <si>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</si>
  <si>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</si>
  <si>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</si>
  <si>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</si>
  <si>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</si>
  <si>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</si>
  <si>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</si>
  <si>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</si>
  <si>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</si>
  <si>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</si>
  <si>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</si>
  <si>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</si>
  <si>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</si>
  <si>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</si>
  <si>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</si>
  <si>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</si>
  <si>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</si>
  <si>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</si>
  <si>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</si>
  <si>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</si>
  <si>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</si>
  <si>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</si>
  <si>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</si>
  <si>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</si>
  <si>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</si>
  <si>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</si>
  <si>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</si>
  <si>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</si>
  <si>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</si>
  <si>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</si>
  <si>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</si>
  <si>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</si>
  <si>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</si>
  <si>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</si>
  <si>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</si>
  <si>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</si>
  <si>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</si>
  <si>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</si>
  <si>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</si>
  <si>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</si>
  <si>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</si>
  <si>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</si>
  <si>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</si>
  <si>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</si>
  <si>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</si>
  <si>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</si>
  <si>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</si>
  <si>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</si>
  <si>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</si>
  <si>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</si>
  <si>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</si>
  <si>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</si>
  <si>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</si>
  <si>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</si>
  <si>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</si>
  <si>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</si>
  <si>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</si>
  <si>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</si>
  <si>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</si>
  <si>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</si>
  <si>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</si>
  <si>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</si>
  <si>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</si>
  <si>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</si>
  <si>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</si>
  <si>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</si>
  <si>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</si>
  <si>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</si>
  <si>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</si>
  <si>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</si>
  <si>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</si>
  <si>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</si>
  <si>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</si>
  <si>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</si>
  <si>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</si>
  <si>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</si>
  <si>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</si>
  <si>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</si>
  <si>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</si>
  <si>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</si>
  <si>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</si>
  <si>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</si>
  <si>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</si>
  <si>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</si>
  <si>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</si>
  <si>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</si>
  <si>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</si>
  <si>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</si>
  <si>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</si>
  <si>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</si>
  <si>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</si>
  <si>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</si>
  <si>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</si>
  <si>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</si>
  <si>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</si>
  <si>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</si>
  <si>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</si>
  <si>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</si>
  <si>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</si>
  <si>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</si>
  <si>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</si>
  <si>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</si>
  <si>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</si>
  <si>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</si>
  <si>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</si>
  <si>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</si>
  <si>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</si>
  <si>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</si>
  <si>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</si>
  <si>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</si>
  <si>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</si>
  <si>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</si>
  <si>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</si>
  <si>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</si>
  <si>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</si>
  <si>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</si>
  <si>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</si>
  <si>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</si>
  <si>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</si>
  <si>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</si>
  <si>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</si>
  <si>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</si>
  <si>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</si>
  <si>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</si>
  <si>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</si>
  <si>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</si>
  <si>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</si>
  <si>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</si>
  <si>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</si>
  <si>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</si>
  <si>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</si>
  <si>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</si>
  <si>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</si>
  <si>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</si>
  <si>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</si>
  <si>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</si>
  <si>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</si>
  <si>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</si>
  <si>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</si>
  <si>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</si>
  <si>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</si>
  <si>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</si>
  <si>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</si>
  <si>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</si>
  <si>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</si>
  <si>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</si>
  <si>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</si>
  <si>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</si>
  <si>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</si>
  <si>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</si>
  <si>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</si>
  <si>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</si>
  <si>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</si>
  <si>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</si>
  <si>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</si>
  <si>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</si>
  <si>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</si>
  <si>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</si>
  <si>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</si>
  <si>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</si>
  <si>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</si>
  <si>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</si>
  <si>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</si>
  <si>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</si>
  <si>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</si>
  <si>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</si>
  <si>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</si>
  <si>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</si>
  <si>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</si>
  <si>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</si>
  <si>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</si>
  <si>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</si>
  <si>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</si>
  <si>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</si>
  <si>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</si>
  <si>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</si>
  <si>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</si>
  <si>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</si>
  <si>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</si>
  <si>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</si>
  <si>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</si>
  <si>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</si>
  <si>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</si>
  <si>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</si>
  <si>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</si>
  <si>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</si>
  <si>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</si>
  <si>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</si>
  <si>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</si>
  <si>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</si>
  <si>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</si>
  <si>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</si>
  <si>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</si>
  <si>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</si>
  <si>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</si>
  <si>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</si>
  <si>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</si>
  <si>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</si>
  <si>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</si>
  <si>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</si>
  <si>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</si>
  <si>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</si>
  <si>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</si>
  <si>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</si>
  <si>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</si>
  <si>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</si>
  <si>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</si>
  <si>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</si>
  <si>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</si>
  <si>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</si>
  <si>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</si>
  <si>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</si>
  <si>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</si>
  <si>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</si>
  <si>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</si>
  <si>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</si>
  <si>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</si>
  <si>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</si>
  <si>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</si>
  <si>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</si>
  <si>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</si>
  <si>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</si>
  <si>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</si>
  <si>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</si>
  <si>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</si>
  <si>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</si>
  <si>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</si>
  <si>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</si>
  <si>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</si>
  <si>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</si>
  <si>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</si>
  <si>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</si>
  <si>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</si>
  <si>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</si>
  <si>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</si>
  <si>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</si>
  <si>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</si>
  <si>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</si>
  <si>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</si>
  <si>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</si>
  <si>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</si>
  <si>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</si>
  <si>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</si>
  <si>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</si>
  <si>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</si>
  <si>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</si>
  <si>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</si>
  <si>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</si>
  <si>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</si>
  <si>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</si>
  <si>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</si>
  <si>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</si>
  <si>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</si>
  <si>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</si>
  <si>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</si>
  <si>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</si>
  <si>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</si>
  <si>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</si>
  <si>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</si>
  <si>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</si>
  <si>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</si>
  <si>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</si>
  <si>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</si>
  <si>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</si>
  <si>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</si>
  <si>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</si>
  <si>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</si>
  <si>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</si>
  <si>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</si>
  <si>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</si>
  <si>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</si>
  <si>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</si>
  <si>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</si>
  <si>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</si>
  <si>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</si>
  <si>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</si>
  <si>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</si>
  <si>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</si>
  <si>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</si>
  <si>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</si>
  <si>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</si>
  <si>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</si>
  <si>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</si>
  <si>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</si>
  <si>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</si>
  <si>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</si>
  <si>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</si>
  <si>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</si>
  <si>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</si>
  <si>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</si>
  <si>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</si>
  <si>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</si>
  <si>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</si>
  <si>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</si>
  <si>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</si>
  <si>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</si>
  <si>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</si>
  <si>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</si>
  <si>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</si>
  <si>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</si>
  <si>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</si>
  <si>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</si>
  <si>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</si>
  <si>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</si>
  <si>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</si>
  <si>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</si>
  <si>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</si>
  <si>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</si>
  <si>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</si>
  <si>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</si>
  <si>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</si>
  <si>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</si>
  <si>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</si>
  <si>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</si>
  <si>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</si>
  <si>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</si>
  <si>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</si>
  <si>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</si>
  <si>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</si>
  <si>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</si>
  <si>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</si>
  <si>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</si>
  <si>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</si>
  <si>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</si>
  <si>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</si>
  <si>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</si>
  <si>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</si>
  <si>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</si>
  <si>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</si>
  <si>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</si>
  <si>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</si>
  <si>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</si>
  <si>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</si>
  <si>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</si>
  <si>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</si>
  <si>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</si>
  <si>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</si>
  <si>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</si>
  <si>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</si>
  <si>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</si>
  <si>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</si>
  <si>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</si>
  <si>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</si>
  <si>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</si>
  <si>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</si>
  <si>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</si>
  <si>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</si>
  <si>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</si>
  <si>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</si>
  <si>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</si>
  <si>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</si>
  <si>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</si>
  <si>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</si>
  <si>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</si>
  <si>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</si>
  <si>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</si>
  <si>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</si>
  <si>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</si>
  <si>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</si>
  <si>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</si>
  <si>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</si>
  <si>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</si>
  <si>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</si>
  <si>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</si>
  <si>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</si>
  <si>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</si>
  <si>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</si>
  <si>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</si>
  <si>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</si>
  <si>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</si>
  <si>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</si>
  <si>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</si>
  <si>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</si>
  <si>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</si>
  <si>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</si>
  <si>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</si>
  <si>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</si>
  <si>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</si>
  <si>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</si>
  <si>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</si>
  <si>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</si>
  <si>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</si>
  <si>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</si>
  <si>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</si>
  <si>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</si>
  <si>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</si>
  <si>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</si>
  <si>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</si>
  <si>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</si>
  <si>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</si>
  <si>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</si>
  <si>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</si>
  <si>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</si>
  <si>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</si>
  <si>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</si>
  <si>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</si>
  <si>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</si>
  <si>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</si>
  <si>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</si>
  <si>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</si>
  <si>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</si>
  <si>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</si>
  <si>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</si>
  <si>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</si>
  <si>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</si>
  <si>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</si>
  <si>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</si>
  <si>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</si>
  <si>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</si>
  <si>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</si>
  <si>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</si>
  <si>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</si>
  <si>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</si>
  <si>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</si>
  <si>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</si>
  <si>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</si>
  <si>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</si>
  <si>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</si>
  <si>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</si>
  <si>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</si>
  <si>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</si>
  <si>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</si>
  <si>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</si>
  <si>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</si>
  <si>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</si>
  <si>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</si>
  <si>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</si>
  <si>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</si>
  <si>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</si>
  <si>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</si>
  <si>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</si>
  <si>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</si>
  <si>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</si>
  <si>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</si>
  <si>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</si>
  <si>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</si>
  <si>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</si>
  <si>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</si>
  <si>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</si>
  <si>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</si>
  <si>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</si>
  <si>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</si>
  <si>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</si>
  <si>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</si>
  <si>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</si>
  <si>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</si>
  <si>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</si>
  <si>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</si>
  <si>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</si>
  <si>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</si>
  <si>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</si>
  <si>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</si>
  <si>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</si>
  <si>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</si>
  <si>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</si>
  <si>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</si>
  <si>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</si>
  <si>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</si>
  <si>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</si>
  <si>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</si>
  <si>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</si>
  <si>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</si>
  <si>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</si>
  <si>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</si>
  <si>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</si>
  <si>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</si>
  <si>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</si>
  <si>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</si>
  <si>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</si>
  <si>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</si>
  <si>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</si>
  <si>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</si>
  <si>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</si>
  <si>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</si>
  <si>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</si>
  <si>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</si>
  <si>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</si>
  <si>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</si>
  <si>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</si>
  <si>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</si>
  <si>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</si>
  <si>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</si>
  <si>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</si>
  <si>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</si>
  <si>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</si>
  <si>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</si>
  <si>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</si>
  <si>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</si>
  <si>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</si>
  <si>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</si>
  <si>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</si>
  <si>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</si>
  <si>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</si>
  <si>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</si>
  <si>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</si>
  <si>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</si>
  <si>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</si>
  <si>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</si>
  <si>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</si>
  <si>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</si>
  <si>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</si>
  <si>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</si>
  <si>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</si>
  <si>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</si>
  <si>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</si>
  <si>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</si>
  <si>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</si>
  <si>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</si>
  <si>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</si>
  <si>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</si>
  <si>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</si>
  <si>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</si>
  <si>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</si>
  <si>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</si>
  <si>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</si>
  <si>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</si>
  <si>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</si>
  <si>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</si>
  <si>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</si>
  <si>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</si>
  <si>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</si>
  <si>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</si>
  <si>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</si>
  <si>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</si>
  <si>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</si>
  <si>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</si>
  <si>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</si>
  <si>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</si>
  <si>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</si>
  <si>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</si>
  <si>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</si>
  <si>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</si>
  <si>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</si>
  <si>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</si>
  <si>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</si>
  <si>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</si>
  <si>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</si>
  <si>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</si>
  <si>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</si>
  <si>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</si>
  <si>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</si>
  <si>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</si>
  <si>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</si>
  <si>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</si>
  <si>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</si>
  <si>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</si>
  <si>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</si>
  <si>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</si>
  <si>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</si>
  <si>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</si>
  <si>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</si>
  <si>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</si>
  <si>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</si>
  <si>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</si>
  <si>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</si>
  <si>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</si>
  <si>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</si>
  <si>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</si>
  <si>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</si>
  <si>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</si>
  <si>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</si>
  <si>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</si>
  <si>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</si>
  <si>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</si>
  <si>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</si>
  <si>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</si>
  <si>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</si>
  <si>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</si>
  <si>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</si>
  <si>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</si>
  <si>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</si>
  <si>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</si>
  <si>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</si>
  <si>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</si>
  <si>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</si>
  <si>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</si>
  <si>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</si>
  <si>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</si>
  <si>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</si>
  <si>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</si>
  <si>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</si>
  <si>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</si>
  <si>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</si>
  <si>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</si>
  <si>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</si>
  <si>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</si>
  <si>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</si>
  <si>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</si>
  <si>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</si>
  <si>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</si>
  <si>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</si>
  <si>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</si>
  <si>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</si>
  <si>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</si>
  <si>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</si>
  <si>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</si>
  <si>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</si>
  <si>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</si>
  <si>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</si>
  <si>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</si>
  <si>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</si>
  <si>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</si>
  <si>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</si>
  <si>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</si>
  <si>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</si>
  <si>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</si>
  <si>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</si>
  <si>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</si>
  <si>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</si>
  <si>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</si>
  <si>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</si>
  <si>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</si>
  <si>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</si>
  <si>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</si>
  <si>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</si>
  <si>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</si>
  <si>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</si>
  <si>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</si>
  <si>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</si>
  <si>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</si>
  <si>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</si>
  <si>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</si>
  <si>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</si>
  <si>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</si>
  <si>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</si>
  <si>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</si>
  <si>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</si>
  <si>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</si>
  <si>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</si>
  <si>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</si>
  <si>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</si>
  <si>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</si>
  <si>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</si>
  <si>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</si>
  <si>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</si>
  <si>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</si>
  <si>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</si>
  <si>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</si>
  <si>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</si>
  <si>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</si>
  <si>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</si>
  <si>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</si>
  <si>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</si>
  <si>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</si>
  <si>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</si>
  <si>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</si>
  <si>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</si>
  <si>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</si>
  <si>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</si>
  <si>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</si>
  <si>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</si>
  <si>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</si>
  <si>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</si>
  <si>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</si>
  <si>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</si>
  <si>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</si>
  <si>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</si>
  <si>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</si>
  <si>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</si>
  <si>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</si>
  <si>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</si>
  <si>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</si>
  <si>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</si>
  <si>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</si>
  <si>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</si>
  <si>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</si>
  <si>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</si>
  <si>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</si>
  <si>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</si>
  <si>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</si>
  <si>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</si>
  <si>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</si>
  <si>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</si>
  <si>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</si>
  <si>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</si>
  <si>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</si>
  <si>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</si>
  <si>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</si>
  <si>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</si>
  <si>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</si>
  <si>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</si>
  <si>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</si>
  <si>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</si>
  <si>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</si>
  <si>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</si>
  <si>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</si>
  <si>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</si>
  <si>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</si>
  <si>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</si>
  <si>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</si>
  <si>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</si>
  <si>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</si>
  <si>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</si>
  <si>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</si>
  <si>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</si>
  <si>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</si>
  <si>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</si>
  <si>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</si>
  <si>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</si>
  <si>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</si>
  <si>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</si>
  <si>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</si>
  <si>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</si>
  <si>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</si>
  <si>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</si>
  <si>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</si>
  <si>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</si>
  <si>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</si>
  <si>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</si>
  <si>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</si>
  <si>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</si>
  <si>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</si>
  <si>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</si>
  <si>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</si>
  <si>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</si>
  <si>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</si>
  <si>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</si>
  <si>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</si>
  <si>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</si>
  <si>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</si>
  <si>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</si>
  <si>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</si>
  <si>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</si>
  <si>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</si>
  <si>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</si>
  <si>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</si>
  <si>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</si>
  <si>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</si>
  <si>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</si>
  <si>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</si>
  <si>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</si>
  <si>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</si>
  <si>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</si>
  <si>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</si>
  <si>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</si>
  <si>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</si>
  <si>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</si>
  <si>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</si>
  <si>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</si>
  <si>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</si>
  <si>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</si>
  <si>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</si>
  <si>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</si>
  <si>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</si>
  <si>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</si>
  <si>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</si>
  <si>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</si>
  <si>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</si>
  <si>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</si>
  <si>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</si>
  <si>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</si>
  <si>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</si>
  <si>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</si>
  <si>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</si>
  <si>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</si>
  <si>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</si>
  <si>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</si>
  <si>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</si>
  <si>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</si>
  <si>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</si>
  <si>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</si>
  <si>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</si>
  <si>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</si>
  <si>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</si>
  <si>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</si>
  <si>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</si>
  <si>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</si>
  <si>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</si>
  <si>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</si>
  <si>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</si>
  <si>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</si>
  <si>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</si>
  <si>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</si>
  <si>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</si>
  <si>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</si>
  <si>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</si>
  <si>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</si>
  <si>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</si>
  <si>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</si>
  <si>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</si>
  <si>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</si>
  <si>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</si>
  <si>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</si>
  <si>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</si>
  <si>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</si>
  <si>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</si>
  <si>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</si>
  <si>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</si>
  <si>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</si>
  <si>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</si>
  <si>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</si>
  <si>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</si>
  <si>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</si>
  <si>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</si>
  <si>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</si>
  <si>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</si>
  <si>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</si>
  <si>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</si>
  <si>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</si>
  <si>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</si>
  <si>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</si>
  <si>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</si>
  <si>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</si>
  <si>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</si>
  <si>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</si>
  <si>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</si>
  <si>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</si>
  <si>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</si>
  <si>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</si>
  <si>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</si>
  <si>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</si>
  <si>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</si>
  <si>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</si>
  <si>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</si>
  <si>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</si>
  <si>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</si>
  <si>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</si>
  <si>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</si>
  <si>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</si>
  <si>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</si>
  <si>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</si>
  <si>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</si>
  <si>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</si>
  <si>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</si>
  <si>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</si>
  <si>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</si>
  <si>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</si>
  <si>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</si>
  <si>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</si>
  <si>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</si>
  <si>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</si>
  <si>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</si>
  <si>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</si>
  <si>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</si>
  <si>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</si>
  <si>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</si>
  <si>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</si>
  <si>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</si>
  <si>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</si>
  <si>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</si>
  <si>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</si>
  <si>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</si>
  <si>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</si>
  <si>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</si>
  <si>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</si>
  <si>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</si>
  <si>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</si>
  <si>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</si>
  <si>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</si>
  <si>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</si>
  <si>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</si>
  <si>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</si>
  <si>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</si>
  <si>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</si>
  <si>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</si>
  <si>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</si>
  <si>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</si>
  <si>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</si>
  <si>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</si>
  <si>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</si>
  <si>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</si>
  <si>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</si>
  <si>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</si>
  <si>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</si>
  <si>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</si>
  <si>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</si>
  <si>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</si>
  <si>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</si>
  <si>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</si>
  <si>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</si>
  <si>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</si>
  <si>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</si>
  <si>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</si>
  <si>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</si>
  <si>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</si>
  <si>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</si>
  <si>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</si>
  <si>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</si>
  <si>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</si>
  <si>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</si>
  <si>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</si>
  <si>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</si>
  <si>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</si>
  <si>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</si>
  <si>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</si>
  <si>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</si>
  <si>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</si>
  <si>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</si>
  <si>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</si>
  <si>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</si>
  <si>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</si>
  <si>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</si>
  <si>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</si>
  <si>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</si>
  <si>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</si>
  <si>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</si>
  <si>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</si>
  <si>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</si>
  <si>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</si>
  <si>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</si>
  <si>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</si>
  <si>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</si>
  <si>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</si>
  <si>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</si>
  <si>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</si>
  <si>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</si>
  <si>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</si>
  <si>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</si>
  <si>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</si>
  <si>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</si>
  <si>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</si>
  <si>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</si>
  <si>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</si>
  <si>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</si>
  <si>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</si>
  <si>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</si>
  <si>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</si>
  <si>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</si>
  <si>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</si>
  <si>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</si>
  <si>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</si>
  <si>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</si>
  <si>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</si>
  <si>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</si>
  <si>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</si>
  <si>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</si>
  <si>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</si>
  <si>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</si>
  <si>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</si>
  <si>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</si>
  <si>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</si>
  <si>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</si>
  <si>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</si>
  <si>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</si>
  <si>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</si>
  <si>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</si>
  <si>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</si>
  <si>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</si>
  <si>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</si>
  <si>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</si>
  <si>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</si>
  <si>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</si>
  <si>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</si>
  <si>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</si>
  <si>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</si>
  <si>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</si>
  <si>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</si>
  <si>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</si>
  <si>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</si>
  <si>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</si>
  <si>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</si>
  <si>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</si>
  <si>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</si>
  <si>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</si>
  <si>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</si>
  <si>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</si>
  <si>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</si>
  <si>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</si>
  <si>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</si>
  <si>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</si>
  <si>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</si>
  <si>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</si>
  <si>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</si>
  <si>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</si>
  <si>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</si>
  <si>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</si>
  <si>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</si>
  <si>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</si>
  <si>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</si>
  <si>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</si>
  <si>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</si>
  <si>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</si>
  <si>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</si>
  <si>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</si>
  <si>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</si>
  <si>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</si>
  <si>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</si>
  <si>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</si>
  <si>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</si>
  <si>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</si>
  <si>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</si>
  <si>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</si>
  <si>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</si>
  <si>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</si>
  <si>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</si>
  <si>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</si>
  <si>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</si>
  <si>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</si>
  <si>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</si>
  <si>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</si>
  <si>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</si>
  <si>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</si>
  <si>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</si>
  <si>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</si>
  <si>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</si>
  <si>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</si>
  <si>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</si>
  <si>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</si>
  <si>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</si>
  <si>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</si>
  <si>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</si>
  <si>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</si>
  <si>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</si>
  <si>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</si>
  <si>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</si>
  <si>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</si>
  <si>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</si>
  <si>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</si>
  <si>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</si>
  <si>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</si>
  <si>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</si>
  <si>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</si>
  <si>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</si>
  <si>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</si>
  <si>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</si>
  <si>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</si>
  <si>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</si>
  <si>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</si>
  <si>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</si>
  <si>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</si>
  <si>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</si>
  <si>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</si>
  <si>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</si>
  <si>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</si>
  <si>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</si>
  <si>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</si>
  <si>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</si>
  <si>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</si>
  <si>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</si>
  <si>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</si>
  <si>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</si>
  <si>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</si>
  <si>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</si>
  <si>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</si>
  <si>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</si>
  <si>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</si>
  <si>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</si>
  <si>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</si>
  <si>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</si>
  <si>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</si>
  <si>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</si>
  <si>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</si>
  <si>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</si>
  <si>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</si>
  <si>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</si>
  <si>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</si>
  <si>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</si>
  <si>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</si>
  <si>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</si>
  <si>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</si>
  <si>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</si>
  <si>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</si>
  <si>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</si>
  <si>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</si>
  <si>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</si>
  <si>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</si>
  <si>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</si>
  <si>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</si>
  <si>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</si>
  <si>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</si>
  <si>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</si>
  <si>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</si>
  <si>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</si>
  <si>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</si>
  <si>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</si>
  <si>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</si>
  <si>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</si>
  <si>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</si>
  <si>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</si>
  <si>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</si>
  <si>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</si>
  <si>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</si>
  <si>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</si>
  <si>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</si>
  <si>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</si>
  <si>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</si>
  <si>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</si>
  <si>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</si>
  <si>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</si>
  <si>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</si>
  <si>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</si>
  <si>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</si>
  <si>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</si>
  <si>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</si>
  <si>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</si>
  <si>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</si>
  <si>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</si>
  <si>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</si>
  <si>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</si>
  <si>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</si>
  <si>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</si>
  <si>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</si>
  <si>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</si>
  <si>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</si>
  <si>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</si>
  <si>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</si>
  <si>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</si>
  <si>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</si>
  <si>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</si>
  <si>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</si>
  <si>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</si>
  <si>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</si>
  <si>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</si>
  <si>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</si>
  <si>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</si>
  <si>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</si>
  <si>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</si>
  <si>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</si>
  <si>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</si>
  <si>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</si>
  <si>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</si>
  <si>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</si>
  <si>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</si>
  <si>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</si>
  <si>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</si>
  <si>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</si>
  <si>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</si>
  <si>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</si>
  <si>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</si>
  <si>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</si>
  <si>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</si>
  <si>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</si>
  <si>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</si>
  <si>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</si>
  <si>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</si>
  <si>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</si>
  <si>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</si>
  <si>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</si>
  <si>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</si>
  <si>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</si>
  <si>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</si>
  <si>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</si>
  <si>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</si>
  <si>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</si>
  <si>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</si>
  <si>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</si>
  <si>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</si>
  <si>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</si>
  <si>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</si>
  <si>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</si>
  <si>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</si>
  <si>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</si>
  <si>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</si>
  <si>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</si>
  <si>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</si>
  <si>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</si>
  <si>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</si>
  <si>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</si>
  <si>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</si>
  <si>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</si>
  <si>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</si>
  <si>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</si>
  <si>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</si>
  <si>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</si>
  <si>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</si>
  <si>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</si>
  <si>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</si>
  <si>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</si>
  <si>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</si>
  <si>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</si>
  <si>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</si>
  <si>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</si>
  <si>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</si>
  <si>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</si>
  <si>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</si>
  <si>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</si>
  <si>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</si>
  <si>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</si>
  <si>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</si>
  <si>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</si>
  <si>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</si>
  <si>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</si>
  <si>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</si>
  <si>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</si>
  <si>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</si>
  <si>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</si>
  <si>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</si>
  <si>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</si>
  <si>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</si>
  <si>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</si>
  <si>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</si>
  <si>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</si>
  <si>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</si>
  <si>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</si>
  <si>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</si>
  <si>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</si>
  <si>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</si>
  <si>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</si>
  <si>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</si>
  <si>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</si>
  <si>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</si>
  <si>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</si>
  <si>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</si>
  <si>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</si>
  <si>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</si>
  <si>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</si>
  <si>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</si>
  <si>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</si>
  <si>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</si>
  <si>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</si>
  <si>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</si>
  <si>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</si>
  <si>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</si>
  <si>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</si>
  <si>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</si>
  <si>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</si>
  <si>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</si>
  <si>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</si>
  <si>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</si>
  <si>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</si>
  <si>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</si>
  <si>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</si>
  <si>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</si>
  <si>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</si>
  <si>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</si>
  <si>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</si>
  <si>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</si>
  <si>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</si>
  <si>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</si>
  <si>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</si>
  <si>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</si>
  <si>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</si>
  <si>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</si>
  <si>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</si>
  <si>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</si>
  <si>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</si>
  <si>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</si>
  <si>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</si>
  <si>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</si>
  <si>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</si>
  <si>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</si>
  <si>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</si>
  <si>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</si>
  <si>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</si>
  <si>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</si>
  <si>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</si>
  <si>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</si>
  <si>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</si>
  <si>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</si>
  <si>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</si>
  <si>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</si>
  <si>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</si>
  <si>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</si>
  <si>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</si>
  <si>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</si>
  <si>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</si>
  <si>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</si>
  <si>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</si>
  <si>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</si>
  <si>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</si>
  <si>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</si>
  <si>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</si>
  <si>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</si>
  <si>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</si>
  <si>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</si>
  <si>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</si>
  <si>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</si>
  <si>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</si>
  <si>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</si>
  <si>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</si>
  <si>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</si>
  <si>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</si>
  <si>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</si>
  <si>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</si>
  <si>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</si>
  <si>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</si>
  <si>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</si>
  <si>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</si>
  <si>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</si>
  <si>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</si>
  <si>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</si>
  <si>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</si>
  <si>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</si>
  <si>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</si>
  <si>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</si>
  <si>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</si>
  <si>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</si>
  <si>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</si>
  <si>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</si>
  <si>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</si>
  <si>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</si>
  <si>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</si>
  <si>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</si>
  <si>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</si>
  <si>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</si>
  <si>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</si>
  <si>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</si>
  <si>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</si>
  <si>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</si>
  <si>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</si>
  <si>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</si>
  <si>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</si>
  <si>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</si>
  <si>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</si>
  <si>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</si>
  <si>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</si>
  <si>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</si>
  <si>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</si>
  <si>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</si>
  <si>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</si>
  <si>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</si>
  <si>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</si>
  <si>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</si>
  <si>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</si>
  <si>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</si>
  <si>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</si>
  <si>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</si>
  <si>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</si>
  <si>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</si>
  <si>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</si>
  <si>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</si>
  <si>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</si>
  <si>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</si>
  <si>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</si>
  <si>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</si>
  <si>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</si>
  <si>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</si>
  <si>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</si>
  <si>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</si>
  <si>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</si>
  <si>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</si>
  <si>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</si>
  <si>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</si>
  <si>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</si>
  <si>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</si>
  <si>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</si>
  <si>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</si>
  <si>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</si>
  <si>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</si>
  <si>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</si>
  <si>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</si>
  <si>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</si>
  <si>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</si>
  <si>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</si>
  <si>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</si>
  <si>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</si>
  <si>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</si>
  <si>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</si>
  <si>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</si>
  <si>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</si>
  <si>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</si>
  <si>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</si>
  <si>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</si>
  <si>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</si>
  <si>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</si>
  <si>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</si>
  <si>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</si>
  <si>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</si>
  <si>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</si>
  <si>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</si>
  <si>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</si>
  <si>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</si>
  <si>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</si>
  <si>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</si>
  <si>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</si>
  <si>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</si>
  <si>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</si>
  <si>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</si>
  <si>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</si>
  <si>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</si>
  <si>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</si>
  <si>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</si>
  <si>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</si>
  <si>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</si>
  <si>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</si>
  <si>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</si>
  <si>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</si>
  <si>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</si>
  <si>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</si>
  <si>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</si>
  <si>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</si>
  <si>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</si>
  <si>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</si>
  <si>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</si>
  <si>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</si>
  <si>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</si>
  <si>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</si>
  <si>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</si>
  <si>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</si>
  <si>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</si>
  <si>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</si>
  <si>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</si>
  <si>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</si>
  <si>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</si>
  <si>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</si>
  <si>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</si>
  <si>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</si>
  <si>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</si>
  <si>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</si>
  <si>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</si>
  <si>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</si>
  <si>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</si>
  <si>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</si>
  <si>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</si>
  <si>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</si>
  <si>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</si>
  <si>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</si>
  <si>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</si>
  <si>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</si>
  <si>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</si>
  <si>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</si>
  <si>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</si>
  <si>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</si>
  <si>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</si>
  <si>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</si>
  <si>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</si>
  <si>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</si>
  <si>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</si>
  <si>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</si>
  <si>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</si>
  <si>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</si>
  <si>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</si>
  <si>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</si>
  <si>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</si>
  <si>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</si>
  <si>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</si>
  <si>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</si>
  <si>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</si>
  <si>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</si>
  <si>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</si>
  <si>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</si>
  <si>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</si>
  <si>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</si>
  <si>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</si>
  <si>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</si>
  <si>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</si>
  <si>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</si>
  <si>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</si>
  <si>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</si>
  <si>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</si>
  <si>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</si>
  <si>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</si>
  <si>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</si>
  <si>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</si>
  <si>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</si>
  <si>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</si>
  <si>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</si>
  <si>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</si>
  <si>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</si>
  <si>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</si>
  <si>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</si>
  <si>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</si>
  <si>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</si>
  <si>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</si>
  <si>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</si>
  <si>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</si>
  <si>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</si>
  <si>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</si>
  <si>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</si>
  <si>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</si>
  <si>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</si>
  <si>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</si>
  <si>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</si>
  <si>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</si>
  <si>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</si>
  <si>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</si>
  <si>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</si>
  <si>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</si>
  <si>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</si>
  <si>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</si>
  <si>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</si>
  <si>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</si>
  <si>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</si>
  <si>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</si>
  <si>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</si>
  <si>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</si>
  <si>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</si>
  <si>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</si>
  <si>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</si>
  <si>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</si>
  <si>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</si>
  <si>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</si>
  <si>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</si>
  <si>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</si>
  <si>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</si>
  <si>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</si>
  <si>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</si>
  <si>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</si>
  <si>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</si>
  <si>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</si>
  <si>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</si>
  <si>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</si>
  <si>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</si>
  <si>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</si>
  <si>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</si>
  <si>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</si>
  <si>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</si>
  <si>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</si>
  <si>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</si>
  <si>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</si>
  <si>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</si>
  <si>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</si>
  <si>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</si>
  <si>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</si>
  <si>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</si>
  <si>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</si>
  <si>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</si>
  <si>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</si>
  <si>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</si>
  <si>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</si>
  <si>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</si>
  <si>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</si>
  <si>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</si>
  <si>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</si>
  <si>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</si>
  <si>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</si>
  <si>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</si>
  <si>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</si>
  <si>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</si>
  <si>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</si>
  <si>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</si>
  <si>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</si>
  <si>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</si>
  <si>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</si>
  <si>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</si>
  <si>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</si>
  <si>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</si>
  <si>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</si>
  <si>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</si>
  <si>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</si>
  <si>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</si>
  <si>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</si>
  <si>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</si>
  <si>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</si>
  <si>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</si>
  <si>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</si>
  <si>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</si>
  <si>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</si>
  <si>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</si>
  <si>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</si>
  <si>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</si>
  <si>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</si>
  <si>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</si>
  <si>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</si>
  <si>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</si>
  <si>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</si>
  <si>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</si>
  <si>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</si>
  <si>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</si>
  <si>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</si>
  <si>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</si>
  <si>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</si>
  <si>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</si>
  <si>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</si>
  <si>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</si>
  <si>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</si>
  <si>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</si>
  <si>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</si>
  <si>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</si>
  <si>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</si>
  <si>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</si>
  <si>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</si>
  <si>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</si>
  <si>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</si>
  <si>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</si>
  <si>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</si>
  <si>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</si>
  <si>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</si>
  <si>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</si>
  <si>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</si>
  <si>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</si>
  <si>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</si>
  <si>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</si>
  <si>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</si>
  <si>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</si>
  <si>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</si>
  <si>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</si>
  <si>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</si>
  <si>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</si>
  <si>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</si>
  <si>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</si>
  <si>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</si>
  <si>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</si>
  <si>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</si>
  <si>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</si>
  <si>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</si>
  <si>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</si>
  <si>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</si>
  <si>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</si>
  <si>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</si>
  <si>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</si>
  <si>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</si>
  <si>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</si>
  <si>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</si>
  <si>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</si>
  <si>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</si>
  <si>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</si>
  <si>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</si>
  <si>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</si>
  <si>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</si>
  <si>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</si>
  <si>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</si>
  <si>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</si>
  <si>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</si>
  <si>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</si>
  <si>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</si>
  <si>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</si>
  <si>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</si>
  <si>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</si>
  <si>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</si>
  <si>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</si>
  <si>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</si>
  <si>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</si>
  <si>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</si>
  <si>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</si>
  <si>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</si>
  <si>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</si>
  <si>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</si>
  <si>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</si>
  <si>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</si>
  <si>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</si>
  <si>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</si>
  <si>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</si>
  <si>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</si>
  <si>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</si>
  <si>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</si>
  <si>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</si>
  <si>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</si>
  <si>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</si>
  <si>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</si>
  <si>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</si>
  <si>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</si>
  <si>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</si>
  <si>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</si>
  <si>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</si>
  <si>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</si>
  <si>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</si>
  <si>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</si>
  <si>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</si>
  <si>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</si>
  <si>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</si>
  <si>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</si>
  <si>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</si>
  <si>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</si>
  <si>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</si>
  <si>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</si>
  <si>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</si>
  <si>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</si>
  <si>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</si>
  <si>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</si>
  <si>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</si>
  <si>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</si>
  <si>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</si>
  <si>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</si>
  <si>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</si>
  <si>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</si>
  <si>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</si>
  <si>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</si>
  <si>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</si>
  <si>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</si>
  <si>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</si>
  <si>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</si>
  <si>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</si>
  <si>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</si>
  <si>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</si>
  <si>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</si>
  <si>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</si>
  <si>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</si>
  <si>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</si>
  <si>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</si>
  <si>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</si>
  <si>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</si>
  <si>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</si>
  <si>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</si>
  <si>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</si>
  <si>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</si>
  <si>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</si>
  <si>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</si>
  <si>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</si>
  <si>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</si>
  <si>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</si>
  <si>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</si>
  <si>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</si>
  <si>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</si>
  <si>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</si>
  <si>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</si>
  <si>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</si>
  <si>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</si>
  <si>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</si>
  <si>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</si>
  <si>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</si>
  <si>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</si>
  <si>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</si>
  <si>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</si>
  <si>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</si>
  <si>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</si>
  <si>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</si>
  <si>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</si>
  <si>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</si>
  <si>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</si>
  <si>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</si>
  <si>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</si>
  <si>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</si>
  <si>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</si>
  <si>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</si>
  <si>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</si>
  <si>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</si>
  <si>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</si>
  <si>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</si>
  <si>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</si>
  <si>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</si>
  <si>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</si>
  <si>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</si>
  <si>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</si>
  <si>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</si>
  <si>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</si>
  <si>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</si>
  <si>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</si>
  <si>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</si>
  <si>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</si>
  <si>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</si>
  <si>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</si>
  <si>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</si>
  <si>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</si>
  <si>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</si>
  <si>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</si>
  <si>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</si>
  <si>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</si>
  <si>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</si>
  <si>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</si>
  <si>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</si>
  <si>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</si>
  <si>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</si>
  <si>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</si>
  <si>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</si>
  <si>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</si>
  <si>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</si>
  <si>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</si>
  <si>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</si>
  <si>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</si>
  <si>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</si>
  <si>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</si>
  <si>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</si>
  <si>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</si>
  <si>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</si>
  <si>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</si>
  <si>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</si>
  <si>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</si>
  <si>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</si>
  <si>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</si>
  <si>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</si>
  <si>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</si>
  <si>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</si>
  <si>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</si>
  <si>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</si>
  <si>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</si>
  <si>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</si>
  <si>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</si>
  <si>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</si>
  <si>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</si>
  <si>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</si>
  <si>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</si>
  <si>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</si>
  <si>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</si>
  <si>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</si>
  <si>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</si>
  <si>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</si>
  <si>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</si>
  <si>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</si>
  <si>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</si>
  <si>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</si>
  <si>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</si>
  <si>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</si>
  <si>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</si>
  <si>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</si>
  <si>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</si>
  <si>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</si>
  <si>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</si>
  <si>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</si>
  <si>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</si>
  <si>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</si>
  <si>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</si>
  <si>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</si>
  <si>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</si>
  <si>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</si>
  <si>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</si>
  <si>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</si>
  <si>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</si>
  <si>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</si>
  <si>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</si>
  <si>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</si>
  <si>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</si>
  <si>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</si>
  <si>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</si>
  <si>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</si>
  <si>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</si>
  <si>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</si>
  <si>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</si>
  <si>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</si>
  <si>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</si>
  <si>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</si>
  <si>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</si>
  <si>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</si>
  <si>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</si>
  <si>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</si>
  <si>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</si>
  <si>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</si>
  <si>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</si>
  <si>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</si>
  <si>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</si>
  <si>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</si>
  <si>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</si>
  <si>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</si>
  <si>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</si>
  <si>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</si>
  <si>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</si>
  <si>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</si>
  <si>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</si>
  <si>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</si>
  <si>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</si>
  <si>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</si>
  <si>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</si>
  <si>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</si>
  <si>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</si>
  <si>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</si>
  <si>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</si>
  <si>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</si>
  <si>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</si>
  <si>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</si>
  <si>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</si>
  <si>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</si>
  <si>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</si>
  <si>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</si>
  <si>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</si>
  <si>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</si>
  <si>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</si>
  <si>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</si>
  <si>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</si>
  <si>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</si>
  <si>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</si>
  <si>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</si>
  <si>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</si>
  <si>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</si>
  <si>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</si>
  <si>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</si>
  <si>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</si>
  <si>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</si>
  <si>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</si>
  <si>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</si>
  <si>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</si>
  <si>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</si>
  <si>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</si>
  <si>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</si>
  <si>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</si>
  <si>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</si>
  <si>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</si>
  <si>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</si>
  <si>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</si>
  <si>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</si>
  <si>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</si>
  <si>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</si>
  <si>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</si>
  <si>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</si>
  <si>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</si>
  <si>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</si>
  <si>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</si>
  <si>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</si>
  <si>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</si>
  <si>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</si>
  <si>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</si>
  <si>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</si>
  <si>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</si>
  <si>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</si>
  <si>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</si>
  <si>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</si>
  <si>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</si>
  <si>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</si>
  <si>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</si>
  <si>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</si>
  <si>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</si>
  <si>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</si>
  <si>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</si>
  <si>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</si>
  <si>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</si>
  <si>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</si>
  <si>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</si>
  <si>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</si>
  <si>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</si>
  <si>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</si>
  <si>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</si>
  <si>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</si>
  <si>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</si>
  <si>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</si>
  <si>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</si>
  <si>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</si>
  <si>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</si>
  <si>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</si>
  <si>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</si>
  <si>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</si>
  <si>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</si>
  <si>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</si>
  <si>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</si>
  <si>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</si>
  <si>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</si>
  <si>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</si>
  <si>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</si>
  <si>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</si>
  <si>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</si>
  <si>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</si>
  <si>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</si>
  <si>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</si>
  <si>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</si>
  <si>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</si>
  <si>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</si>
  <si>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</si>
  <si>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</si>
  <si>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</si>
  <si>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</si>
  <si>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</si>
  <si>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</si>
  <si>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</si>
  <si>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</si>
  <si>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</si>
  <si>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</si>
  <si>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</si>
  <si>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</si>
  <si>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</si>
  <si>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</si>
  <si>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</si>
  <si>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</si>
  <si>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</si>
  <si>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</si>
  <si>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</si>
  <si>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</si>
  <si>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</si>
  <si>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</si>
  <si>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</si>
  <si>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</si>
  <si>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</si>
  <si>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</si>
  <si>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</si>
  <si>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</si>
  <si>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</si>
  <si>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</si>
  <si>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</si>
  <si>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</si>
  <si>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</si>
  <si>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</si>
  <si>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</si>
  <si>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</si>
  <si>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</si>
  <si>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</si>
  <si>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</si>
  <si>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</si>
  <si>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</si>
  <si>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</si>
  <si>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</si>
  <si>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</si>
  <si>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</si>
  <si>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</si>
  <si>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</si>
  <si>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</si>
  <si>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</si>
  <si>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</si>
  <si>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</si>
  <si>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</si>
  <si>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</si>
  <si>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</si>
  <si>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</si>
  <si>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</si>
  <si>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</si>
  <si>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</si>
  <si>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</si>
  <si>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</si>
  <si>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</si>
  <si>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</si>
  <si>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</si>
  <si>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</si>
  <si>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</si>
  <si>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</si>
  <si>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</si>
  <si>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</si>
  <si>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</si>
  <si>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</si>
  <si>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</si>
  <si>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</si>
  <si>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</si>
  <si>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</si>
  <si>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</si>
  <si>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</si>
  <si>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</si>
  <si>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</si>
  <si>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</si>
  <si>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</si>
  <si>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</si>
  <si>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</si>
  <si>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</si>
  <si>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</si>
  <si>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</si>
  <si>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</si>
  <si>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</si>
  <si>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</si>
  <si>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</si>
  <si>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</si>
  <si>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</si>
  <si>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</si>
  <si>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</si>
  <si>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</si>
  <si>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</si>
  <si>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</si>
  <si>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</si>
  <si>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</si>
  <si>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</si>
  <si>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</si>
  <si>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</si>
  <si>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</si>
  <si>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</si>
  <si>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</si>
  <si>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</si>
  <si>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</si>
  <si>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</si>
  <si>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</si>
  <si>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</si>
  <si>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</si>
  <si>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</si>
  <si>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</si>
  <si>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</si>
  <si>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</si>
  <si>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</si>
  <si>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</si>
  <si>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</si>
  <si>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</si>
  <si>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</si>
  <si>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</si>
  <si>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</si>
  <si>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</si>
  <si>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</si>
  <si>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</si>
  <si>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</si>
  <si>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</si>
  <si>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</si>
  <si>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</si>
  <si>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</si>
  <si>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</si>
  <si>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</si>
  <si>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</si>
  <si>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</si>
  <si>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</si>
  <si>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</si>
  <si>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</si>
  <si>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</si>
  <si>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</si>
  <si>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</si>
  <si>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</si>
  <si>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</si>
  <si>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</si>
  <si>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</si>
  <si>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</si>
  <si>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</si>
  <si>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</si>
  <si>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</si>
  <si>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</si>
  <si>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</si>
  <si>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</si>
  <si>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</si>
  <si>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</si>
  <si>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</si>
  <si>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</si>
  <si>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</si>
  <si>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</si>
  <si>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</si>
  <si>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</si>
  <si>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</si>
  <si>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</si>
  <si>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</si>
  <si>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</si>
  <si>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</si>
  <si>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</si>
  <si>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</si>
  <si>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</si>
  <si>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</si>
  <si>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</si>
  <si>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</si>
  <si>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</si>
  <si>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</si>
  <si>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</si>
  <si>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</si>
  <si>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</si>
  <si>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</si>
  <si>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</si>
  <si>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</si>
  <si>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</si>
  <si>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</si>
  <si>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</si>
  <si>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</si>
  <si>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</si>
  <si>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</si>
  <si>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</si>
  <si>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</si>
  <si>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</si>
  <si>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</si>
  <si>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</si>
  <si>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</si>
  <si>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</si>
  <si>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</si>
  <si>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</si>
  <si>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</si>
  <si>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</si>
  <si>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</si>
  <si>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</si>
  <si>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</si>
  <si>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</si>
  <si>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</si>
  <si>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</si>
  <si>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</si>
  <si>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</si>
  <si>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</si>
  <si>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</si>
  <si>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</si>
  <si>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</si>
  <si>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</si>
  <si>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</si>
  <si>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</si>
  <si>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</si>
  <si>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</si>
  <si>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</si>
  <si>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</si>
  <si>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</si>
  <si>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</si>
  <si>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</si>
  <si>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</si>
  <si>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</si>
  <si>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</si>
  <si>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</si>
  <si>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</si>
  <si>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</si>
  <si>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</si>
  <si>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</si>
  <si>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</si>
  <si>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</si>
  <si>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</si>
  <si>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</si>
  <si>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</si>
  <si>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</si>
  <si>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</si>
  <si>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</si>
  <si>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</si>
  <si>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</si>
  <si>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</si>
  <si>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</si>
  <si>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</si>
  <si>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</si>
  <si>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</si>
  <si>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</si>
  <si>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</si>
  <si>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</si>
  <si>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</si>
  <si>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</si>
  <si>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</si>
  <si>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</si>
  <si>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</si>
  <si>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</si>
  <si>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</si>
  <si>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</si>
  <si>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</si>
  <si>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</si>
  <si>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</si>
  <si>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</si>
  <si>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</si>
  <si>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</si>
  <si>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</si>
  <si>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</si>
  <si>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</si>
  <si>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</si>
  <si>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</si>
  <si>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</si>
  <si>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</si>
  <si>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</si>
  <si>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</si>
  <si>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</si>
  <si>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</si>
  <si>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</si>
  <si>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</si>
  <si>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</si>
  <si>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</si>
  <si>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</si>
  <si>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</si>
  <si>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</si>
  <si>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</si>
  <si>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</si>
  <si>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</si>
  <si>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</si>
  <si>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</si>
  <si>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</si>
  <si>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</si>
  <si>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</si>
  <si>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</si>
  <si>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</si>
  <si>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</si>
  <si>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</si>
  <si>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</si>
  <si>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</si>
  <si>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</si>
  <si>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</si>
  <si>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</si>
  <si>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</si>
  <si>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</si>
  <si>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</si>
  <si>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</si>
  <si>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</si>
  <si>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</si>
  <si>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</si>
  <si>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</si>
  <si>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</si>
  <si>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</si>
  <si>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</si>
  <si>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</si>
  <si>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</si>
  <si>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</si>
  <si>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</si>
  <si>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</si>
  <si>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</si>
  <si>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</si>
  <si>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</si>
  <si>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</si>
  <si>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</si>
  <si>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</si>
  <si>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</si>
  <si>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</si>
  <si>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</si>
  <si>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</si>
  <si>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</si>
  <si>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</si>
  <si>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</si>
  <si>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</si>
  <si>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</si>
  <si>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</si>
  <si>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</si>
  <si>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</si>
  <si>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</si>
  <si>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</si>
  <si>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</si>
  <si>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</si>
  <si>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</si>
  <si>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</si>
  <si>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</si>
  <si>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</si>
  <si>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</si>
  <si>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</si>
  <si>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</si>
  <si>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</si>
  <si>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</si>
  <si>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</si>
  <si>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</si>
  <si>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</si>
  <si>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</si>
  <si>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</si>
  <si>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</si>
  <si>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</si>
  <si>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</si>
  <si>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</si>
  <si>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</si>
  <si>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</si>
  <si>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</si>
  <si>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</si>
  <si>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</si>
  <si>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</si>
  <si>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</si>
  <si>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</si>
  <si>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</si>
  <si>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</si>
  <si>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</si>
  <si>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</si>
  <si>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</si>
  <si>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</si>
  <si>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</si>
  <si>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</si>
  <si>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</si>
  <si>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</si>
  <si>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</si>
  <si>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</si>
  <si>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</si>
  <si>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</si>
  <si>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</si>
  <si>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</si>
  <si>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</si>
  <si>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</si>
  <si>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</si>
  <si>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</si>
  <si>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</si>
  <si>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</si>
  <si>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</si>
  <si>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</si>
  <si>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</si>
  <si>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</si>
  <si>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</si>
  <si>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</si>
  <si>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</si>
  <si>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</si>
  <si>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</si>
  <si>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</si>
  <si>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</si>
  <si>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</si>
  <si>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</si>
  <si>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</si>
  <si>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</si>
  <si>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</si>
  <si>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</si>
  <si>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</si>
  <si>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</si>
  <si>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</si>
  <si>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</si>
  <si>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</si>
  <si>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</si>
  <si>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</si>
  <si>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</si>
  <si>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</si>
  <si>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</si>
  <si>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</si>
  <si>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</si>
  <si>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</si>
  <si>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</si>
  <si>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</si>
  <si>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</si>
  <si>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</si>
  <si>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</si>
  <si>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</si>
  <si>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</si>
  <si>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</si>
  <si>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</si>
  <si>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</si>
  <si>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</si>
  <si>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</si>
  <si>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</si>
  <si>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</si>
  <si>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</si>
  <si>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</si>
  <si>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</si>
  <si>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</si>
  <si>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</si>
  <si>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</si>
  <si>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</si>
  <si>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</si>
  <si>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</si>
  <si>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</si>
  <si>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</si>
  <si>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</si>
  <si>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</si>
  <si>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</si>
  <si>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</si>
  <si>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</si>
  <si>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</si>
  <si>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</si>
  <si>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</si>
  <si>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</si>
  <si>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</si>
  <si>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</si>
  <si>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</si>
  <si>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</si>
  <si>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</si>
  <si>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</si>
  <si>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</si>
  <si>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</si>
  <si>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</si>
  <si>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</si>
  <si>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</si>
  <si>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</si>
  <si>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</si>
  <si>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</si>
  <si>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</si>
  <si>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</si>
  <si>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</si>
  <si>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</si>
  <si>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</si>
  <si>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</si>
  <si>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</si>
  <si>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</si>
  <si>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</si>
  <si>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</si>
  <si>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</si>
  <si>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</si>
  <si>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</si>
  <si>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</si>
  <si>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</si>
  <si>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</si>
  <si>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</si>
  <si>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</si>
  <si>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</si>
  <si>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</si>
  <si>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</si>
  <si>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</si>
  <si>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</si>
  <si>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</si>
  <si>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</si>
  <si>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</si>
  <si>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</si>
  <si>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</si>
  <si>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</si>
  <si>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</si>
  <si>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</si>
  <si>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</si>
  <si>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</si>
  <si>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</si>
  <si>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</si>
  <si>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</si>
  <si>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</si>
  <si>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</si>
  <si>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</si>
  <si>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</si>
  <si>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</si>
  <si>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</si>
  <si>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</si>
  <si>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</si>
  <si>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</si>
  <si>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</si>
  <si>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</si>
  <si>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</si>
  <si>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</si>
  <si>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</si>
  <si>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</si>
  <si>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</si>
  <si>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</si>
  <si>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</si>
  <si>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</si>
  <si>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</si>
  <si>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</si>
  <si>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</si>
  <si>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</si>
  <si>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</si>
  <si>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</si>
  <si>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</si>
  <si>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</si>
  <si>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</si>
  <si>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</si>
  <si>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</si>
  <si>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</si>
  <si>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</si>
  <si>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</si>
  <si>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</si>
  <si>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</si>
  <si>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</si>
  <si>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</si>
  <si>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</si>
  <si>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</si>
  <si>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</si>
  <si>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</si>
  <si>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</si>
  <si>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</si>
  <si>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</si>
  <si>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</si>
  <si>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</si>
  <si>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</si>
  <si>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</si>
  <si>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</si>
  <si>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</si>
  <si>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</si>
  <si>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</si>
  <si>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</si>
  <si>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</si>
  <si>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</si>
  <si>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</si>
  <si>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</si>
  <si>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</si>
  <si>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</si>
  <si>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</si>
  <si>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</si>
  <si>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</si>
  <si>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</si>
  <si>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</si>
  <si>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</si>
  <si>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</si>
  <si>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</si>
  <si>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</si>
  <si>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</si>
  <si>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</si>
  <si>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</si>
  <si>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</si>
  <si>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</si>
  <si>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</si>
  <si>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</si>
  <si>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</si>
  <si>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</si>
  <si>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</si>
  <si>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</si>
  <si>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</si>
  <si>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</si>
  <si>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</si>
  <si>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</si>
  <si>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</si>
  <si>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</si>
  <si>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</si>
  <si>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</si>
  <si>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</si>
  <si>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</si>
  <si>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</si>
  <si>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</si>
  <si>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</si>
  <si>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</si>
  <si>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</si>
  <si>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</si>
  <si>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</si>
  <si>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</si>
  <si>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</si>
  <si>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</si>
  <si>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</si>
  <si>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</si>
  <si>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</si>
  <si>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</si>
  <si>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</si>
  <si>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</si>
  <si>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</si>
  <si>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</si>
  <si>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</si>
  <si>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</si>
  <si>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</si>
  <si>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</si>
  <si>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</si>
  <si>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</si>
  <si>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</si>
  <si>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</si>
  <si>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</si>
  <si>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</si>
  <si>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</si>
  <si>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</si>
  <si>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</si>
  <si>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</si>
  <si>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</si>
  <si>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</si>
  <si>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</si>
  <si>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</si>
  <si>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</si>
  <si>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</si>
  <si>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</si>
  <si>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</si>
  <si>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</si>
  <si>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</si>
  <si>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</si>
  <si>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</si>
  <si>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</si>
  <si>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</si>
  <si>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</si>
  <si>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</si>
  <si>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</si>
  <si>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</si>
  <si>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</si>
  <si>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</si>
  <si>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</si>
  <si>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</si>
  <si>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</si>
  <si>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</si>
  <si>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</si>
  <si>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</si>
  <si>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</si>
  <si>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</si>
  <si>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</si>
  <si>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</si>
  <si>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</si>
  <si>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</si>
  <si>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</si>
  <si>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</si>
  <si>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</si>
  <si>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</si>
  <si>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</si>
  <si>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</si>
  <si>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</si>
  <si>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</si>
  <si>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</si>
  <si>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</si>
  <si>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</si>
  <si>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</si>
  <si>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</si>
  <si>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</si>
  <si>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</si>
  <si>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</si>
  <si>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</si>
  <si>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</si>
  <si>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</si>
  <si>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</si>
  <si>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</si>
  <si>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</si>
  <si>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</si>
  <si>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</si>
  <si>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</si>
  <si>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</si>
  <si>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</si>
  <si>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</si>
  <si>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</si>
  <si>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</si>
  <si>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</si>
  <si>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</si>
  <si>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</si>
  <si>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</si>
  <si>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</si>
  <si>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</si>
  <si>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</si>
  <si>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</si>
  <si>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</si>
  <si>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</si>
  <si>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</si>
  <si>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</si>
  <si>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</si>
  <si>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</si>
  <si>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</si>
  <si>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</si>
  <si>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</si>
  <si>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</si>
  <si>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</si>
  <si>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</si>
  <si>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</si>
  <si>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</si>
  <si>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</si>
  <si>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</si>
  <si>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</si>
  <si>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</si>
  <si>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</si>
  <si>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</si>
  <si>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</si>
  <si>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</si>
  <si>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</si>
  <si>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</si>
  <si>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</si>
  <si>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</si>
  <si>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</si>
  <si>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</si>
  <si>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</si>
  <si>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</si>
  <si>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</si>
  <si>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</si>
  <si>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</si>
  <si>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</si>
  <si>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</si>
  <si>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</si>
  <si>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</si>
  <si>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</si>
  <si>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</si>
  <si>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</si>
  <si>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</si>
  <si>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</si>
  <si>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</si>
  <si>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</si>
  <si>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</si>
  <si>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</si>
  <si>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</si>
  <si>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</si>
  <si>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</si>
  <si>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</si>
  <si>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</si>
  <si>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</si>
  <si>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</si>
  <si>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</si>
  <si>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</si>
  <si>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</si>
  <si>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</si>
  <si>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</si>
  <si>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</si>
  <si>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</si>
  <si>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</si>
  <si>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</si>
  <si>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</si>
  <si>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</si>
  <si>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</si>
  <si>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</si>
  <si>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</si>
  <si>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</si>
  <si>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</si>
  <si>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</si>
  <si>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</si>
  <si>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</si>
  <si>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</si>
  <si>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</si>
  <si>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</si>
  <si>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</si>
  <si>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</si>
  <si>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</si>
  <si>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</si>
  <si>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</si>
  <si>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</si>
  <si>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</si>
  <si>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</si>
  <si>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</si>
  <si>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</si>
  <si>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</si>
  <si>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</si>
  <si>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</si>
  <si>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</si>
  <si>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</si>
  <si>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</si>
  <si>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</si>
  <si>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</si>
  <si>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</si>
  <si>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</si>
  <si>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</si>
  <si>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</si>
  <si>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</si>
  <si>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</si>
  <si>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</si>
  <si>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</si>
  <si>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</si>
  <si>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</si>
  <si>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</si>
  <si>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</si>
  <si>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</si>
  <si>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</si>
  <si>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</si>
  <si>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</si>
  <si>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</si>
  <si>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</si>
  <si>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</si>
  <si>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</si>
  <si>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</si>
  <si>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</si>
  <si>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</si>
  <si>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</si>
  <si>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</si>
  <si>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</si>
  <si>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</si>
  <si>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</si>
  <si>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</si>
  <si>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</si>
  <si>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</si>
  <si>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</si>
  <si>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</si>
  <si>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</si>
  <si>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</si>
  <si>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</si>
  <si>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</si>
  <si>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</si>
  <si>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</si>
  <si>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</si>
  <si>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</si>
  <si>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</si>
  <si>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</si>
  <si>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</si>
  <si>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</si>
  <si>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</si>
  <si>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</si>
  <si>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</si>
  <si>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</si>
  <si>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</si>
  <si>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</si>
  <si>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</si>
  <si>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</si>
  <si>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</si>
  <si>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</si>
  <si>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</si>
  <si>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</si>
  <si>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</si>
  <si>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</si>
  <si>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</si>
  <si>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</si>
  <si>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</si>
  <si>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</si>
  <si>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</si>
  <si>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</si>
  <si>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</si>
  <si>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</si>
  <si>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</si>
  <si>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</si>
  <si>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</si>
  <si>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</si>
  <si>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</si>
  <si>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</si>
  <si>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</si>
  <si>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</si>
  <si>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</si>
  <si>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</si>
  <si>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</si>
  <si>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</si>
  <si>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</si>
  <si>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</si>
  <si>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</si>
  <si>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</si>
  <si>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</si>
  <si>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</si>
  <si>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</si>
  <si>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</si>
  <si>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</si>
  <si>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</si>
  <si>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</si>
  <si>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</si>
  <si>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</si>
  <si>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</si>
  <si>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</si>
  <si>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</si>
  <si>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</si>
  <si>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</si>
  <si>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</si>
  <si>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</si>
  <si>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</si>
  <si>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</si>
  <si>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</si>
  <si>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</si>
  <si>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</si>
  <si>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</si>
  <si>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</si>
  <si>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</si>
  <si>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</si>
  <si>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</si>
  <si>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</si>
  <si>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</si>
  <si>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</si>
  <si>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</si>
  <si>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</si>
  <si>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</si>
  <si>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</si>
  <si>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</si>
  <si>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</si>
  <si>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</si>
  <si>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</si>
  <si>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</si>
  <si>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</si>
  <si>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</si>
  <si>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</si>
  <si>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</si>
  <si>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</si>
  <si>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</si>
  <si>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</si>
  <si>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</si>
  <si>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</si>
  <si>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</si>
  <si>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</si>
  <si>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</si>
  <si>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</si>
  <si>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</si>
  <si>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</si>
  <si>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</si>
  <si>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</si>
  <si>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</si>
  <si>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</si>
  <si>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</si>
  <si>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</si>
  <si>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</si>
  <si>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</si>
  <si>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</si>
  <si>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</si>
  <si>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</si>
  <si>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</si>
  <si>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</si>
  <si>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</si>
  <si>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</si>
  <si>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</si>
  <si>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</si>
  <si>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</si>
  <si>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</si>
  <si>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</si>
  <si>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</si>
  <si>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</si>
  <si>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</si>
  <si>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</si>
  <si>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</si>
  <si>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</si>
  <si>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</si>
  <si>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</si>
  <si>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</si>
  <si>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</si>
  <si>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</si>
  <si>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</si>
  <si>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</si>
  <si>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</si>
  <si>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</si>
  <si>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</si>
  <si>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</si>
  <si>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</si>
  <si>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</si>
  <si>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</si>
  <si>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</si>
  <si>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</si>
  <si>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</si>
  <si>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</si>
  <si>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</si>
  <si>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</si>
  <si>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</si>
  <si>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</si>
  <si>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</si>
  <si>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</si>
  <si>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</si>
  <si>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</si>
  <si>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</si>
  <si>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</si>
  <si>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</si>
  <si>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</si>
  <si>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</si>
  <si>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</si>
  <si>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</si>
  <si>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</si>
  <si>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</si>
  <si>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</si>
  <si>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</si>
  <si>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</si>
  <si>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</si>
  <si>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</si>
  <si>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</si>
  <si>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</si>
  <si>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</si>
  <si>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</si>
  <si>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</si>
  <si>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</si>
  <si>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</si>
  <si>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</si>
  <si>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</si>
  <si>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</si>
  <si>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</si>
  <si>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</si>
  <si>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</si>
  <si>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</si>
  <si>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</si>
  <si>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</si>
  <si>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</si>
  <si>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</si>
  <si>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</si>
  <si>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</si>
  <si>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</si>
  <si>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</si>
  <si>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</si>
  <si>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</si>
  <si>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</si>
  <si>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</si>
  <si>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</si>
  <si>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</si>
  <si>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</si>
  <si>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</si>
  <si>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</si>
  <si>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</si>
  <si>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</si>
  <si>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</si>
  <si>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</si>
  <si>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</si>
  <si>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</si>
  <si>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</si>
  <si>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</si>
  <si>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</si>
  <si>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</si>
  <si>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</si>
  <si>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</si>
  <si>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</si>
  <si>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</si>
  <si>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</si>
  <si>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</si>
  <si>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</si>
  <si>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</si>
  <si>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</si>
  <si>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</si>
  <si>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</si>
  <si>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</si>
  <si>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</si>
  <si>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</si>
  <si>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</si>
  <si>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</si>
  <si>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</si>
  <si>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</si>
  <si>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</si>
  <si>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</si>
  <si>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</si>
  <si>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</si>
  <si>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</si>
  <si>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</si>
  <si>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</si>
  <si>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</si>
  <si>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</si>
  <si>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</si>
  <si>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</si>
  <si>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</si>
  <si>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</si>
  <si>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</si>
  <si>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</si>
  <si>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</si>
  <si>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</si>
  <si>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</si>
  <si>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</si>
  <si>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</si>
  <si>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</si>
  <si>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</si>
  <si>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</si>
  <si>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</si>
  <si>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</si>
  <si>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</si>
  <si>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</si>
  <si>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</si>
  <si>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</si>
  <si>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</si>
  <si>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</si>
  <si>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</si>
  <si>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</si>
  <si>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</si>
  <si>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</si>
  <si>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</si>
  <si>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</si>
  <si>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</si>
  <si>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</si>
  <si>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</si>
  <si>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</si>
  <si>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</si>
  <si>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</si>
  <si>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</si>
  <si>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</si>
  <si>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</si>
  <si>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</si>
  <si>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</si>
  <si>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</si>
  <si>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</si>
  <si>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</si>
  <si>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</si>
  <si>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</si>
  <si>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</si>
  <si>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</si>
  <si>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</si>
  <si>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</si>
  <si>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</si>
  <si>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</si>
  <si>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</si>
  <si>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</si>
  <si>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</si>
  <si>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</si>
  <si>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</si>
  <si>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</si>
  <si>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</si>
  <si>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</si>
  <si>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</si>
  <si>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</si>
  <si>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</si>
  <si>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</si>
  <si>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</si>
  <si>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</si>
  <si>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</si>
  <si>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</si>
  <si>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</si>
  <si>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</si>
  <si>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</si>
  <si>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</si>
  <si>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</si>
  <si>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</si>
  <si>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</si>
  <si>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</si>
  <si>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</si>
  <si>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</si>
  <si>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</si>
  <si>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</si>
  <si>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</si>
  <si>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</si>
  <si>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</si>
  <si>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</si>
  <si>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</si>
  <si>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</si>
  <si>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</si>
  <si>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</si>
  <si>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</si>
  <si>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</si>
  <si>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</si>
  <si>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</si>
  <si>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</si>
  <si>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</si>
  <si>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</si>
  <si>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</si>
  <si>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</si>
  <si>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</si>
  <si>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</si>
  <si>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</si>
  <si>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</si>
  <si>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</si>
  <si>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</si>
  <si>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</si>
  <si>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</si>
  <si>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</si>
  <si>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</si>
  <si>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</si>
  <si>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</si>
  <si>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</si>
  <si>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</si>
  <si>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</si>
  <si>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</si>
  <si>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</si>
  <si>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</si>
  <si>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</si>
  <si>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</si>
  <si>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</si>
  <si>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</si>
  <si>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</si>
  <si>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</si>
  <si>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</si>
  <si>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</si>
  <si>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</si>
  <si>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</si>
  <si>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</si>
  <si>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</si>
  <si>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</si>
  <si>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</si>
  <si>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</si>
  <si>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</si>
  <si>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</si>
  <si>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</si>
  <si>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</si>
  <si>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</si>
  <si>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</si>
  <si>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</si>
  <si>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</si>
  <si>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</si>
  <si>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</si>
  <si>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</si>
  <si>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</si>
  <si>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</si>
  <si>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</si>
  <si>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</si>
  <si>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</si>
  <si>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</si>
  <si>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</si>
  <si>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</si>
  <si>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</si>
  <si>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</si>
  <si>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</si>
  <si>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</si>
  <si>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</si>
  <si>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</si>
  <si>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</si>
  <si>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</si>
  <si>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</si>
  <si>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</si>
  <si>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</si>
  <si>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</si>
  <si>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</si>
  <si>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</si>
  <si>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</si>
  <si>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</si>
  <si>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</si>
  <si>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</si>
  <si>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</si>
  <si>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</si>
  <si>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</si>
  <si>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</si>
  <si>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</si>
  <si>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</si>
  <si>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</si>
  <si>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</si>
  <si>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</si>
  <si>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</si>
  <si>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</si>
  <si>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</si>
  <si>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</si>
  <si>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</si>
  <si>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</si>
  <si>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</si>
  <si>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</si>
  <si>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</si>
  <si>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</si>
  <si>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</si>
  <si>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</si>
  <si>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</si>
  <si>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</si>
  <si>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</si>
  <si>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</si>
  <si>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</si>
  <si>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</si>
  <si>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</si>
  <si>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</si>
  <si>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</si>
  <si>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</si>
  <si>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</si>
  <si>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</si>
  <si>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</si>
  <si>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</si>
  <si>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</si>
  <si>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</si>
  <si>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</si>
  <si>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</si>
  <si>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</si>
  <si>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</si>
  <si>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</si>
  <si>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</si>
  <si>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</si>
  <si>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</si>
  <si>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</si>
  <si>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</si>
  <si>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</si>
  <si>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</si>
  <si>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</si>
  <si>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</si>
  <si>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</si>
  <si>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</si>
  <si>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</si>
  <si>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</si>
  <si>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</si>
  <si>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</si>
  <si>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</si>
  <si>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</si>
  <si>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</si>
  <si>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</si>
  <si>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</si>
  <si>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</si>
  <si>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</si>
  <si>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</si>
  <si>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</si>
  <si>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</si>
  <si>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</si>
  <si>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</si>
  <si>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</si>
  <si>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</si>
  <si>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</si>
  <si>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</si>
  <si>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</si>
  <si>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</si>
  <si>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</si>
  <si>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</si>
  <si>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</si>
  <si>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</si>
  <si>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</si>
  <si>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</si>
  <si>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</si>
  <si>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</si>
  <si>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</si>
  <si>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</si>
  <si>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</si>
  <si>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</si>
  <si>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</si>
  <si>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</si>
  <si>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</si>
  <si>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</si>
  <si>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</si>
  <si>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</si>
  <si>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</si>
  <si>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</si>
  <si>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</si>
  <si>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</si>
  <si>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</si>
  <si>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</si>
  <si>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</si>
  <si>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</si>
  <si>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</si>
  <si>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</si>
  <si>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</si>
  <si>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</si>
  <si>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</si>
  <si>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</si>
  <si>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</si>
  <si>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</si>
  <si>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</si>
  <si>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</si>
  <si>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</si>
  <si>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</si>
  <si>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</si>
  <si>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</si>
  <si>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</si>
  <si>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</si>
  <si>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</si>
  <si>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</si>
  <si>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</si>
  <si>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</si>
  <si>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</si>
  <si>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</si>
  <si>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</si>
  <si>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</si>
  <si>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</si>
  <si>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</si>
  <si>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</si>
  <si>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</si>
  <si>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</si>
  <si>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</si>
  <si>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</si>
  <si>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</si>
  <si>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</si>
  <si>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</si>
  <si>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</si>
  <si>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</si>
  <si>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</si>
  <si>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</si>
  <si>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</si>
  <si>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</si>
  <si>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</si>
  <si>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</si>
  <si>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</si>
  <si>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</si>
  <si>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</si>
  <si>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</si>
  <si>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</si>
  <si>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</si>
  <si>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</si>
  <si>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</si>
  <si>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</si>
  <si>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</si>
  <si>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</si>
  <si>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</si>
  <si>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</si>
  <si>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</si>
  <si>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</si>
  <si>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</si>
  <si>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</si>
  <si>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</si>
  <si>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</si>
  <si>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</si>
  <si>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</si>
  <si>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</si>
  <si>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</si>
  <si>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</si>
  <si>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</si>
  <si>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</si>
  <si>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</si>
  <si>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</si>
  <si>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</si>
  <si>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</si>
  <si>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</si>
  <si>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</si>
  <si>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</si>
  <si>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</si>
  <si>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</si>
  <si>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</si>
  <si>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</si>
  <si>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</si>
  <si>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</si>
  <si>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</si>
  <si>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</si>
  <si>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</si>
  <si>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</si>
  <si>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</si>
  <si>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</si>
  <si>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</si>
  <si>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</si>
  <si>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</si>
  <si>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</si>
  <si>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</si>
  <si>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</si>
  <si>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</si>
  <si>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</si>
  <si>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</si>
  <si>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</si>
  <si>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</si>
  <si>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</si>
  <si>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</si>
  <si>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</si>
  <si>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</si>
  <si>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</si>
  <si>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</si>
  <si>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</si>
  <si>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</si>
  <si>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</si>
  <si>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</si>
  <si>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</si>
  <si>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</si>
  <si>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</si>
  <si>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</si>
  <si>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</si>
  <si>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</si>
  <si>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</si>
  <si>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</si>
  <si>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</si>
  <si>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</si>
  <si>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</si>
  <si>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</si>
  <si>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</si>
  <si>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</si>
  <si>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</si>
  <si>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</si>
  <si>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</si>
  <si>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</si>
  <si>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</si>
  <si>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</si>
  <si>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</si>
  <si>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</si>
  <si>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</si>
  <si>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</si>
  <si>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</si>
  <si>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</si>
  <si>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</si>
  <si>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</si>
  <si>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</si>
  <si>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</si>
  <si>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</si>
  <si>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</si>
  <si>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</si>
  <si>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</si>
  <si>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</si>
  <si>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</si>
  <si>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</si>
  <si>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</si>
  <si>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</si>
  <si>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</si>
  <si>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</si>
  <si>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</si>
  <si>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</si>
  <si>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</si>
  <si>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</si>
  <si>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</si>
  <si>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</si>
  <si>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</si>
  <si>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</si>
  <si>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</si>
  <si>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</si>
  <si>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</si>
  <si>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</si>
  <si>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</si>
  <si>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</si>
  <si>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</si>
  <si>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</si>
  <si>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</si>
  <si>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</si>
  <si>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</si>
  <si>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</si>
  <si>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</si>
  <si>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</si>
  <si>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</si>
  <si>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</si>
  <si>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</si>
  <si>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</si>
  <si>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</si>
  <si>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</si>
  <si>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</si>
  <si>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</si>
  <si>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</si>
  <si>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</si>
  <si>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</si>
  <si>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</si>
  <si>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</si>
  <si>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</si>
  <si>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</si>
  <si>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</si>
  <si>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</si>
  <si>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</si>
  <si>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</si>
  <si>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</si>
  <si>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</si>
  <si>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</si>
  <si>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</si>
  <si>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</si>
  <si>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</si>
  <si>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</si>
  <si>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</si>
  <si>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</si>
  <si>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</si>
  <si>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</si>
  <si>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</si>
  <si>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</si>
  <si>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</si>
  <si>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</si>
  <si>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</si>
  <si>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</si>
  <si>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</si>
  <si>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</si>
  <si>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</si>
  <si>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</si>
  <si>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</si>
  <si>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</si>
  <si>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</si>
  <si>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</si>
  <si>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</si>
  <si>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</si>
  <si>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</si>
  <si>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</si>
  <si>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</si>
  <si>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</si>
  <si>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</si>
  <si>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</si>
  <si>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</si>
  <si>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</si>
  <si>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</si>
  <si>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</si>
  <si>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</si>
  <si>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</si>
  <si>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</si>
  <si>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</si>
  <si>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</si>
  <si>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</si>
  <si>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</si>
  <si>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</si>
  <si>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</si>
  <si>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</si>
  <si>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</si>
  <si>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</si>
  <si>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</si>
  <si>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</si>
  <si>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</si>
  <si>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</si>
  <si>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</si>
  <si>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</si>
  <si>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</si>
  <si>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</si>
  <si>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</si>
  <si>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</si>
  <si>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</si>
  <si>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</si>
  <si>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</si>
  <si>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</si>
  <si>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</si>
  <si>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</si>
  <si>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</si>
  <si>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</si>
  <si>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</si>
  <si>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</si>
  <si>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</si>
  <si>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</si>
  <si>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</si>
  <si>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</si>
  <si>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</si>
  <si>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</si>
  <si>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</si>
  <si>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</si>
  <si>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</si>
  <si>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</si>
  <si>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</si>
  <si>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</si>
  <si>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</si>
  <si>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</si>
  <si>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</si>
  <si>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</si>
  <si>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</si>
  <si>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</si>
  <si>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</si>
  <si>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</si>
  <si>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</si>
  <si>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</si>
  <si>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</si>
  <si>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</si>
  <si>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</si>
  <si>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</si>
  <si>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</si>
  <si>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</si>
  <si>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</si>
  <si>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</si>
  <si>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</si>
  <si>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</si>
  <si>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</si>
  <si>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</si>
  <si>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</si>
  <si>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</si>
  <si>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</si>
  <si>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</si>
  <si>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</si>
  <si>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</si>
  <si>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</si>
  <si>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</si>
  <si>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</si>
  <si>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</si>
  <si>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</si>
  <si>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</si>
  <si>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</si>
  <si>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</si>
  <si>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</si>
  <si>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</si>
  <si>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</si>
  <si>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</si>
  <si>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</si>
  <si>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</si>
  <si>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</si>
  <si>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</si>
  <si>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</si>
  <si>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</si>
  <si>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</si>
  <si>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</si>
  <si>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</si>
  <si>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</si>
  <si>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</si>
  <si>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</si>
  <si>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</si>
  <si>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</si>
  <si>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</si>
  <si>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</si>
  <si>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</si>
  <si>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</si>
  <si>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</si>
  <si>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</si>
  <si>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</si>
  <si>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</si>
  <si>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</si>
  <si>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</si>
  <si>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</si>
  <si>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</si>
  <si>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</si>
  <si>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</si>
  <si>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</si>
  <si>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</si>
  <si>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</si>
  <si>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</si>
  <si>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</si>
  <si>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</si>
  <si>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</si>
  <si>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</si>
  <si>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</si>
  <si>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</si>
  <si>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</si>
  <si>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</si>
  <si>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</si>
  <si>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</si>
  <si>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</si>
  <si>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</si>
  <si>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</si>
  <si>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</si>
  <si>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</si>
  <si>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</si>
  <si>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</si>
  <si>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</si>
  <si>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</si>
  <si>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</si>
  <si>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</si>
  <si>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</si>
  <si>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</si>
  <si>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</si>
  <si>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</si>
  <si>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</si>
  <si>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</si>
  <si>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</si>
  <si>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</si>
  <si>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</si>
  <si>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</si>
  <si>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</si>
  <si>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</si>
  <si>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</si>
  <si>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</si>
  <si>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</si>
  <si>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</si>
  <si>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</si>
  <si>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</si>
  <si>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</si>
  <si>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</si>
  <si>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</si>
  <si>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</si>
  <si>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</si>
  <si>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</si>
  <si>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</si>
  <si>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</si>
  <si>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</si>
  <si>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</si>
  <si>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</si>
  <si>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</si>
  <si>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</si>
  <si>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</si>
  <si>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</si>
  <si>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</si>
  <si>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</si>
  <si>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</si>
  <si>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</si>
  <si>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</si>
  <si>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</si>
  <si>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</si>
  <si>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</si>
  <si>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</si>
  <si>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</si>
  <si>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</si>
  <si>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</si>
  <si>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</si>
  <si>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</si>
  <si>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</si>
  <si>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</si>
  <si>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</si>
  <si>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</si>
  <si>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</si>
  <si>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</si>
  <si>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</si>
  <si>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</si>
  <si>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</si>
  <si>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</si>
  <si>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</si>
  <si>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</si>
  <si>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</si>
  <si>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</si>
  <si>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</si>
  <si>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</si>
  <si>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</si>
  <si>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</si>
  <si>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</si>
  <si>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</si>
  <si>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</si>
  <si>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</si>
  <si>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</si>
  <si>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</si>
  <si>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</si>
  <si>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</si>
  <si>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</si>
  <si>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</si>
  <si>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</si>
  <si>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</si>
  <si>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</si>
  <si>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</si>
  <si>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</si>
  <si>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</si>
  <si>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</si>
  <si>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</si>
  <si>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</si>
  <si>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</si>
  <si>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</si>
  <si>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</si>
  <si>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</si>
  <si>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</si>
  <si>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</si>
  <si>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</si>
  <si>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</si>
  <si>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</si>
  <si>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</si>
  <si>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</si>
  <si>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</si>
  <si>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</si>
  <si>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</si>
  <si>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</si>
  <si>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</si>
  <si>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</si>
  <si>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</si>
  <si>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</si>
  <si>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</si>
  <si>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</si>
  <si>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</si>
  <si>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</si>
  <si>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</si>
  <si>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</si>
  <si>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</si>
  <si>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</si>
  <si>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</si>
  <si>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</si>
  <si>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</si>
  <si>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</si>
  <si>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</si>
  <si>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</si>
  <si>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</si>
  <si>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</si>
  <si>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</si>
  <si>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</si>
  <si>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</si>
  <si>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</si>
  <si>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</si>
  <si>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</si>
  <si>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</si>
  <si>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</si>
  <si>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</si>
  <si>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</si>
  <si>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</si>
  <si>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</si>
  <si>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</si>
  <si>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</si>
  <si>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</si>
  <si>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</si>
  <si>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</si>
  <si>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</si>
  <si>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</si>
  <si>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</si>
  <si>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</si>
  <si>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</si>
  <si>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</si>
  <si>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</si>
  <si>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</si>
  <si>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</si>
  <si>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</si>
  <si>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</si>
  <si>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</si>
  <si>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</si>
  <si>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</si>
  <si>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</si>
  <si>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</si>
  <si>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</si>
  <si>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</si>
  <si>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</si>
  <si>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</si>
  <si>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</si>
  <si>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</si>
  <si>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</si>
  <si>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</si>
  <si>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</si>
  <si>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</si>
  <si>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</si>
  <si>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</si>
  <si>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</si>
  <si>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</si>
  <si>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</si>
  <si>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</si>
  <si>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</si>
  <si>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</si>
  <si>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</si>
  <si>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</si>
  <si>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</si>
  <si>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</si>
  <si>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</si>
  <si>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</si>
  <si>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</si>
  <si>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</si>
  <si>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</si>
  <si>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</si>
  <si>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</si>
  <si>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</si>
  <si>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</si>
  <si>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</si>
  <si>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</si>
  <si>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</si>
  <si>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</si>
  <si>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</si>
  <si>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</si>
  <si>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</si>
  <si>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</si>
  <si>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</si>
  <si>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</si>
  <si>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</si>
  <si>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</si>
  <si>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</si>
  <si>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</si>
  <si>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</si>
  <si>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</si>
  <si>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</si>
  <si>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</si>
  <si>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</si>
  <si>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</si>
  <si>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</si>
  <si>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</si>
  <si>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</si>
  <si>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</si>
  <si>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</si>
  <si>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</si>
  <si>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</si>
  <si>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</si>
  <si>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</si>
  <si>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</si>
  <si>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</si>
  <si>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</si>
  <si>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</si>
  <si>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</si>
  <si>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</si>
  <si>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</si>
  <si>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</si>
  <si>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</si>
  <si>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</si>
  <si>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</si>
  <si>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</si>
  <si>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</si>
  <si>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</si>
  <si>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</si>
  <si>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</si>
  <si>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</si>
  <si>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</si>
  <si>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</si>
  <si>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</si>
  <si>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</si>
  <si>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</si>
  <si>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</si>
  <si>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</si>
  <si>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</si>
  <si>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</si>
  <si>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</si>
  <si>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</si>
  <si>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</si>
  <si>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</si>
  <si>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</si>
  <si>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</si>
  <si>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</si>
  <si>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</si>
  <si>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</si>
  <si>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</si>
  <si>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</si>
  <si>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</si>
  <si>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</si>
  <si>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</si>
  <si>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</si>
  <si>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</si>
  <si>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</si>
  <si>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</si>
  <si>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</si>
  <si>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</si>
  <si>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</si>
  <si>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</si>
  <si>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</si>
  <si>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</si>
  <si>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</si>
  <si>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</si>
  <si>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</si>
  <si>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</si>
  <si>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</si>
  <si>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</si>
  <si>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</si>
  <si>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</si>
  <si>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</si>
  <si>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</si>
  <si>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</si>
  <si>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</si>
  <si>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</si>
  <si>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</si>
  <si>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</si>
  <si>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</si>
  <si>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</si>
  <si>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</si>
  <si>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</si>
  <si>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</si>
  <si>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</si>
  <si>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</si>
  <si>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</si>
  <si>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</si>
  <si>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</si>
  <si>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</si>
  <si>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</si>
  <si>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</si>
  <si>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</si>
  <si>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</si>
  <si>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</si>
  <si>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</si>
  <si>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</si>
  <si>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</si>
  <si>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</si>
  <si>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</si>
  <si>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</si>
  <si>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</si>
  <si>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</si>
  <si>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</si>
  <si>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</si>
  <si>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</si>
  <si>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</si>
  <si>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</si>
  <si>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</si>
  <si>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</si>
  <si>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</si>
  <si>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</si>
  <si>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</si>
  <si>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</si>
  <si>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</si>
  <si>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</si>
  <si>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</si>
  <si>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</si>
  <si>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</si>
  <si>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</si>
  <si>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</si>
  <si>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</si>
  <si>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</si>
  <si>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</si>
  <si>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</si>
  <si>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</si>
  <si>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</si>
  <si>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</si>
  <si>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</si>
  <si>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</si>
  <si>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</si>
  <si>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</si>
  <si>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</si>
  <si>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</si>
  <si>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</si>
  <si>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</si>
  <si>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</si>
  <si>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</si>
  <si>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</si>
  <si>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</si>
  <si>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</si>
  <si>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</si>
  <si>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</si>
  <si>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</si>
  <si>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</si>
  <si>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</si>
  <si>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</si>
  <si>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</si>
  <si>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</si>
  <si>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</si>
  <si>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</si>
  <si>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</si>
  <si>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</si>
  <si>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</si>
  <si>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</si>
  <si>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</si>
  <si>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</si>
  <si>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</si>
  <si>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</si>
  <si>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</si>
  <si>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</si>
  <si>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</si>
  <si>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</si>
  <si>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</si>
  <si>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</si>
  <si>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</si>
  <si>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</si>
  <si>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</si>
  <si>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</si>
  <si>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</si>
  <si>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</si>
  <si>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</si>
  <si>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</si>
  <si>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</si>
  <si>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</si>
  <si>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</si>
  <si>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</si>
  <si>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</si>
  <si>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</si>
  <si>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</si>
  <si>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</si>
  <si>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</si>
  <si>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</si>
  <si>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</si>
  <si>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</si>
  <si>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</si>
  <si>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</si>
  <si>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</si>
  <si>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</si>
  <si>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</si>
  <si>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</si>
  <si>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</si>
  <si>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</si>
  <si>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</si>
  <si>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</si>
  <si>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</si>
  <si>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</si>
  <si>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</si>
  <si>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</si>
  <si>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</si>
  <si>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</si>
  <si>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</si>
  <si>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</si>
  <si>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</si>
  <si>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</si>
  <si>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</si>
  <si>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</si>
  <si>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</si>
  <si>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</si>
  <si>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</si>
  <si>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</si>
  <si>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</si>
  <si>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</si>
  <si>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</si>
  <si>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</si>
  <si>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</si>
  <si>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</si>
  <si>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</si>
  <si>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</si>
  <si>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</si>
  <si>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</si>
  <si>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</si>
  <si>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</si>
  <si>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</si>
  <si>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</si>
  <si>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</si>
  <si>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</si>
  <si>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</si>
  <si>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</si>
  <si>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</si>
  <si>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</si>
  <si>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</si>
  <si>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</si>
  <si>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</si>
  <si>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</si>
  <si>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</si>
  <si>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</si>
  <si>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</si>
  <si>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</si>
  <si>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</si>
  <si>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</si>
  <si>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</si>
  <si>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</si>
  <si>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</si>
  <si>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</si>
  <si>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</si>
  <si>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</si>
  <si>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</si>
  <si>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</si>
  <si>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</si>
  <si>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</si>
  <si>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</si>
  <si>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</si>
  <si>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</si>
  <si>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</si>
  <si>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</si>
  <si>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</si>
  <si>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</si>
  <si>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</si>
  <si>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</si>
  <si>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</si>
  <si>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</si>
  <si>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</si>
  <si>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</si>
  <si>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</si>
  <si>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</si>
  <si>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</si>
  <si>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</si>
  <si>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</si>
  <si>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</si>
  <si>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</si>
  <si>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</si>
  <si>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</si>
  <si>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</si>
  <si>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</si>
  <si>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</si>
  <si>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</si>
  <si>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</si>
  <si>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</si>
  <si>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</si>
  <si>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</si>
  <si>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</si>
  <si>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</si>
  <si>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</si>
  <si>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</si>
  <si>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</si>
  <si>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</si>
  <si>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</si>
  <si>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</si>
  <si>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</si>
  <si>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</si>
  <si>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</si>
  <si>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</si>
  <si>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</si>
  <si>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</si>
  <si>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</si>
  <si>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</si>
  <si>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</si>
  <si>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</si>
  <si>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</si>
  <si>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</si>
  <si>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</si>
  <si>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</si>
  <si>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</si>
  <si>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</si>
  <si>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</si>
  <si>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</si>
  <si>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</si>
  <si>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</si>
  <si>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</si>
  <si>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</si>
  <si>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</si>
  <si>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</si>
  <si>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</si>
  <si>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</si>
  <si>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</si>
  <si>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</si>
  <si>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</si>
  <si>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</si>
  <si>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</si>
  <si>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</si>
  <si>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</si>
  <si>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</si>
  <si>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</si>
  <si>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</si>
  <si>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</si>
  <si>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</si>
  <si>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</si>
  <si>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</si>
  <si>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</si>
  <si>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</si>
  <si>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</si>
  <si>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</si>
  <si>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</si>
  <si>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</si>
  <si>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</si>
  <si>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</si>
  <si>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</si>
  <si>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</si>
  <si>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</si>
  <si>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</si>
  <si>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</si>
  <si>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</si>
  <si>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</si>
  <si>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</si>
  <si>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</si>
  <si>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</si>
  <si>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</si>
  <si>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</si>
  <si>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</si>
  <si>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</si>
  <si>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</si>
  <si>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</si>
  <si>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</si>
  <si>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</si>
  <si>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</si>
  <si>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</si>
  <si>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</si>
  <si>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</si>
  <si>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</si>
  <si>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</si>
  <si>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</si>
  <si>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</si>
  <si>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</si>
  <si>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</si>
  <si>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</si>
  <si>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</si>
  <si>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</si>
  <si>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</si>
  <si>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</si>
  <si>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</si>
  <si>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</si>
  <si>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</si>
  <si>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</si>
  <si>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</si>
  <si>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</si>
  <si>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</si>
  <si>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</si>
  <si>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</si>
  <si>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</si>
  <si>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</si>
  <si>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</si>
  <si>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</si>
  <si>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</si>
  <si>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</si>
  <si>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</si>
  <si>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</si>
  <si>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</si>
  <si>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</si>
  <si>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</si>
  <si>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</si>
  <si>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</si>
  <si>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</si>
  <si>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</si>
  <si>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</si>
  <si>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</si>
  <si>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</si>
  <si>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</si>
  <si>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</si>
  <si>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</si>
  <si>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</si>
  <si>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</si>
  <si>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</si>
  <si>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</si>
  <si>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</si>
  <si>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</si>
  <si>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</si>
  <si>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</si>
  <si>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</si>
  <si>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</si>
  <si>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</si>
  <si>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</si>
  <si>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</si>
  <si>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</si>
  <si>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</si>
  <si>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</si>
  <si>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</si>
  <si>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</si>
  <si>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</si>
  <si>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</si>
  <si>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</si>
  <si>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</si>
  <si>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</si>
  <si>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</si>
  <si>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</si>
  <si>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</si>
  <si>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</si>
  <si>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</si>
  <si>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</si>
  <si>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</si>
  <si>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</si>
  <si>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</si>
  <si>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</si>
  <si>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</si>
  <si>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</si>
  <si>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</si>
  <si>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</si>
  <si>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</si>
  <si>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</si>
  <si>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</si>
  <si>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</si>
  <si>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</si>
  <si>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</si>
  <si>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</si>
  <si>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</si>
  <si>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</si>
  <si>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</si>
  <si>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</si>
  <si>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</si>
  <si>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</si>
  <si>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</si>
  <si>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</si>
  <si>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</si>
  <si>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</si>
  <si>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</si>
  <si>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</si>
  <si>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</si>
  <si>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</si>
  <si>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</si>
  <si>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</si>
  <si>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</si>
  <si>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</si>
  <si>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</si>
  <si>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</si>
  <si>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</si>
  <si>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</si>
  <si>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</si>
  <si>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</si>
  <si>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</si>
  <si>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</si>
  <si>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</si>
  <si>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</si>
  <si>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</si>
  <si>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</si>
  <si>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</si>
  <si>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</si>
  <si>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</si>
  <si>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</si>
  <si>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</si>
  <si>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</si>
  <si>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</si>
  <si>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</si>
  <si>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</si>
  <si>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</si>
  <si>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</si>
  <si>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</si>
  <si>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</si>
  <si>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</si>
  <si>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</si>
  <si>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</si>
  <si>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</si>
  <si>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</si>
  <si>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</si>
  <si>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</si>
  <si>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</si>
  <si>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</si>
  <si>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</si>
  <si>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</si>
  <si>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</si>
  <si>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</si>
  <si>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</si>
  <si>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</si>
  <si>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</si>
  <si>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</si>
  <si>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</si>
  <si>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</si>
  <si>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</si>
  <si>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</si>
  <si>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</si>
  <si>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</si>
  <si>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</si>
  <si>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</si>
  <si>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</si>
  <si>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</si>
  <si>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</si>
  <si>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</si>
  <si>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</si>
  <si>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</si>
  <si>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</si>
  <si>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</si>
  <si>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</si>
  <si>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</si>
  <si>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</si>
  <si>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</si>
  <si>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</si>
  <si>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</si>
  <si>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</si>
  <si>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</si>
  <si>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</si>
  <si>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</si>
  <si>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</si>
  <si>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</si>
  <si>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</si>
  <si>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</si>
  <si>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</si>
  <si>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</si>
  <si>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</si>
  <si>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</si>
  <si>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</si>
  <si>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</si>
  <si>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</si>
  <si>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</si>
  <si>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</si>
  <si>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</si>
  <si>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</si>
  <si>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</si>
  <si>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</si>
  <si>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</si>
  <si>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</si>
  <si>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</si>
  <si>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</si>
  <si>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</si>
  <si>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</si>
  <si>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</si>
  <si>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</si>
  <si>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</si>
  <si>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</si>
  <si>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</si>
  <si>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</si>
  <si>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</si>
  <si>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</si>
  <si>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</si>
  <si>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</si>
  <si>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</si>
  <si>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</si>
  <si>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</si>
  <si>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</si>
  <si>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</si>
  <si>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</si>
  <si>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</si>
  <si>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</si>
  <si>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</si>
  <si>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</si>
  <si>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</si>
  <si>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</si>
  <si>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</si>
  <si>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</si>
  <si>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</si>
  <si>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</si>
  <si>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</si>
  <si>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</si>
  <si>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</si>
  <si>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</si>
  <si>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</si>
  <si>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</si>
  <si>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</si>
  <si>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</si>
  <si>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</si>
  <si>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</si>
  <si>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</si>
  <si>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</si>
  <si>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</si>
  <si>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</si>
  <si>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</si>
  <si>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</si>
  <si>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</si>
  <si>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</si>
  <si>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</si>
  <si>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</si>
  <si>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</si>
  <si>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</si>
  <si>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</si>
  <si>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</si>
  <si>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</si>
  <si>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</si>
  <si>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</si>
  <si>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</si>
  <si>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</si>
  <si>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</si>
  <si>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</si>
  <si>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</si>
  <si>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</si>
  <si>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</si>
  <si>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</si>
  <si>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</si>
  <si>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</si>
  <si>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</si>
  <si>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</si>
  <si>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</si>
  <si>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</si>
  <si>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</si>
  <si>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</si>
  <si>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</si>
  <si>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</si>
  <si>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</si>
  <si>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</si>
  <si>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</si>
  <si>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</si>
  <si>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</si>
  <si>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</si>
  <si>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</si>
  <si>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</si>
  <si>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</si>
  <si>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</si>
  <si>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</si>
  <si>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</si>
  <si>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</si>
  <si>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</si>
  <si>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</si>
  <si>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</si>
  <si>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</si>
  <si>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</si>
  <si>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</si>
  <si>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</si>
  <si>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</si>
  <si>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</si>
  <si>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</si>
  <si>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</si>
  <si>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</si>
  <si>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</si>
  <si>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</si>
  <si>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</si>
  <si>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</si>
  <si>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</si>
  <si>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</si>
  <si>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</si>
  <si>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</si>
  <si>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</si>
  <si>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</si>
  <si>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</si>
  <si>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</si>
  <si>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</si>
  <si>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</si>
  <si>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</si>
  <si>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</si>
  <si>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</si>
  <si>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</si>
  <si>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</si>
  <si>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</si>
  <si>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</si>
  <si>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</si>
  <si>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</si>
  <si>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</si>
  <si>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</si>
  <si>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</si>
  <si>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</si>
  <si>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</si>
  <si>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</si>
  <si>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</si>
  <si>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</si>
  <si>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</si>
  <si>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</si>
  <si>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</si>
  <si>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</si>
  <si>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</si>
  <si>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</si>
  <si>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</si>
  <si>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</si>
  <si>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</si>
  <si>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</si>
  <si>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</si>
  <si>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</si>
  <si>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</si>
  <si>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</si>
  <si>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</si>
  <si>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</si>
  <si>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</si>
  <si>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</si>
  <si>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</si>
  <si>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</si>
  <si>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</si>
  <si>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</si>
  <si>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</si>
  <si>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</si>
  <si>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</si>
  <si>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</si>
  <si>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</si>
  <si>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</si>
  <si>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</si>
  <si>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</si>
  <si>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</si>
  <si>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</si>
  <si>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</si>
  <si>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</si>
  <si>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</si>
  <si>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</si>
  <si>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</si>
  <si>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</si>
  <si>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</si>
  <si>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</si>
  <si>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</si>
  <si>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</si>
  <si>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</si>
  <si>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</si>
  <si>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</si>
  <si>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</si>
  <si>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</si>
  <si>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</si>
  <si>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</si>
  <si>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</si>
  <si>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</si>
  <si>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</si>
  <si>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</si>
  <si>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</si>
  <si>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</si>
  <si>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</si>
  <si>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</si>
  <si>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</si>
  <si>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</si>
  <si>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</si>
  <si>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</si>
  <si>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</si>
  <si>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</si>
  <si>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</si>
  <si>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</si>
  <si>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</si>
  <si>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</si>
  <si>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</si>
  <si>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</si>
  <si>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</si>
  <si>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</si>
  <si>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</si>
  <si>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</si>
  <si>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</si>
  <si>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</si>
  <si>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</si>
  <si>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</si>
  <si>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</si>
  <si>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</si>
  <si>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</si>
  <si>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</si>
  <si>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</si>
  <si>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</si>
  <si>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</si>
  <si>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</si>
  <si>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</si>
  <si>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</si>
  <si>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</si>
  <si>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</si>
  <si>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</si>
  <si>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</si>
  <si>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</si>
  <si>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</si>
  <si>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</si>
  <si>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</si>
  <si>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</si>
  <si>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</si>
  <si>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</si>
  <si>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</si>
  <si>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</si>
  <si>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</si>
  <si>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</si>
  <si>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</si>
  <si>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</si>
  <si>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</si>
  <si>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</si>
  <si>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</si>
  <si>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</si>
  <si>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</si>
  <si>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</si>
  <si>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</si>
  <si>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</si>
  <si>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</si>
  <si>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</si>
  <si>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</si>
  <si>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</si>
  <si>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</si>
  <si>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</si>
  <si>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</si>
  <si>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</si>
  <si>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</si>
  <si>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</si>
  <si>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</si>
  <si>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</si>
  <si>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</si>
  <si>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</si>
  <si>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</si>
  <si>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</si>
  <si>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</si>
  <si>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</si>
  <si>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</si>
  <si>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</si>
  <si>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</si>
  <si>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</si>
  <si>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</si>
  <si>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</si>
  <si>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</si>
  <si>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</si>
  <si>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</si>
  <si>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</si>
  <si>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</si>
  <si>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</si>
  <si>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</si>
  <si>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</si>
  <si>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</si>
  <si>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</si>
  <si>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</si>
  <si>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</si>
  <si>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</si>
  <si>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</si>
  <si>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</si>
  <si>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</si>
  <si>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</si>
  <si>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</si>
  <si>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</si>
  <si>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</si>
  <si>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</si>
  <si>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</si>
  <si>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</si>
  <si>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</si>
  <si>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</si>
  <si>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</si>
  <si>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</si>
  <si>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</si>
  <si>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</si>
  <si>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</si>
  <si>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</si>
  <si>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</si>
  <si>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</si>
  <si>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</si>
  <si>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</si>
  <si>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</si>
  <si>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</si>
  <si>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</si>
  <si>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</si>
  <si>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</si>
  <si>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</si>
  <si>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</si>
  <si>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</si>
  <si>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</si>
  <si>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</si>
  <si>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</si>
  <si>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</si>
  <si>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</si>
  <si>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</si>
  <si>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</si>
  <si>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</si>
  <si>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</si>
  <si>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</si>
  <si>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</si>
  <si>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</si>
  <si>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</si>
  <si>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</si>
  <si>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</si>
  <si>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</si>
  <si>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</si>
  <si>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</si>
  <si>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</si>
  <si>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</si>
  <si>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</si>
  <si>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</si>
  <si>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</si>
  <si>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</si>
  <si>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</si>
  <si>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</si>
  <si>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</si>
  <si>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</si>
  <si>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</si>
  <si>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</si>
  <si>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</si>
  <si>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</si>
  <si>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</si>
  <si>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</si>
  <si>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</si>
  <si>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</si>
  <si>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</si>
  <si>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</si>
  <si>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</si>
  <si>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</si>
  <si>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</si>
  <si>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</si>
  <si>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</si>
  <si>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</si>
  <si>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</si>
  <si>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</si>
  <si>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</si>
  <si>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</si>
  <si>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</si>
  <si>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</si>
  <si>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</si>
  <si>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</si>
  <si>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</si>
  <si>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</si>
  <si>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</si>
  <si>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</si>
  <si>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</si>
  <si>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</si>
  <si>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</si>
  <si>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</si>
  <si>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</si>
  <si>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</si>
  <si>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</si>
  <si>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</si>
  <si>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</si>
  <si>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</si>
  <si>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</si>
  <si>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</si>
  <si>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</si>
  <si>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</si>
  <si>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</si>
  <si>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</si>
  <si>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</si>
  <si>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</si>
  <si>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</si>
  <si>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</si>
  <si>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</si>
  <si>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</si>
  <si>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</si>
  <si>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</si>
  <si>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</si>
  <si>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</si>
  <si>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</si>
  <si>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</si>
  <si>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</si>
  <si>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</si>
  <si>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</si>
  <si>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</si>
  <si>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</si>
  <si>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</si>
  <si>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</si>
  <si>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</si>
  <si>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</si>
  <si>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</si>
  <si>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</si>
  <si>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</si>
  <si>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</si>
  <si>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</si>
  <si>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</si>
  <si>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</si>
  <si>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</si>
  <si>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</si>
  <si>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</si>
  <si>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</si>
  <si>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</si>
  <si>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</si>
  <si>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</si>
  <si>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</si>
  <si>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</si>
  <si>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</si>
  <si>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</si>
  <si>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</si>
  <si>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</si>
  <si>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</si>
  <si>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</si>
  <si>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</si>
  <si>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</si>
  <si>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</si>
  <si>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</si>
  <si>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</si>
  <si>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</si>
  <si>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</si>
  <si>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</si>
  <si>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</si>
  <si>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</si>
  <si>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</si>
  <si>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</si>
  <si>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</si>
  <si>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</si>
  <si>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</si>
  <si>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</si>
  <si>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</si>
  <si>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</si>
  <si>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</si>
  <si>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</si>
  <si>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</si>
  <si>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</si>
  <si>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</si>
  <si>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</si>
  <si>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</si>
  <si>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</si>
  <si>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</si>
  <si>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</si>
  <si>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</si>
  <si>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</si>
  <si>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</si>
  <si>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</si>
  <si>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</si>
  <si>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</si>
  <si>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</si>
  <si>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</si>
  <si>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</si>
  <si>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</si>
  <si>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</si>
  <si>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</si>
  <si>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</si>
  <si>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</si>
  <si>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</si>
  <si>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</si>
  <si>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</si>
  <si>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</si>
  <si>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</si>
  <si>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</si>
  <si>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</si>
  <si>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</si>
  <si>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</si>
  <si>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</si>
  <si>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</si>
  <si>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</si>
  <si>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</si>
  <si>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</si>
  <si>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</si>
  <si>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</si>
  <si>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</si>
  <si>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</si>
  <si>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</si>
  <si>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</si>
  <si>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</si>
  <si>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</si>
  <si>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</si>
  <si>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</si>
  <si>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</si>
  <si>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</si>
  <si>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</si>
  <si>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</si>
  <si>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</si>
  <si>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</si>
  <si>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</si>
  <si>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</si>
  <si>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</si>
  <si>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</si>
  <si>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</si>
  <si>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</si>
  <si>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</si>
  <si>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</si>
  <si>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</si>
  <si>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</si>
  <si>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</si>
  <si>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</si>
  <si>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</si>
  <si>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</si>
  <si>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</si>
  <si>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</si>
  <si>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</si>
  <si>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</si>
  <si>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</si>
  <si>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</si>
  <si>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</si>
  <si>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</si>
  <si>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</si>
  <si>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</si>
  <si>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</si>
  <si>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</si>
  <si>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</si>
  <si>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</si>
  <si>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</si>
  <si>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</si>
  <si>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</si>
  <si>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</si>
  <si>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</si>
  <si>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</si>
  <si>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</si>
  <si>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</si>
  <si>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</si>
  <si>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</si>
  <si>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</si>
  <si>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</si>
  <si>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</si>
  <si>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</si>
  <si>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</si>
  <si>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</si>
  <si>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</si>
  <si>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</si>
  <si>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</si>
  <si>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</si>
  <si>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</si>
  <si>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</si>
  <si>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</si>
  <si>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</si>
  <si>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</si>
  <si>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</si>
  <si>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</si>
  <si>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</si>
  <si>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</si>
  <si>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</si>
  <si>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</si>
  <si>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</si>
  <si>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</si>
  <si>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</si>
  <si>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</si>
  <si>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</si>
  <si>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</si>
  <si>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</si>
  <si>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</si>
  <si>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</si>
  <si>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</si>
  <si>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</si>
  <si>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</si>
  <si>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</si>
  <si>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</si>
  <si>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</si>
  <si>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</si>
  <si>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</si>
  <si>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</si>
  <si>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</si>
  <si>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</si>
  <si>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</si>
  <si>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</si>
  <si>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</si>
  <si>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</si>
  <si>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</si>
  <si>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</si>
  <si>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</si>
  <si>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</si>
  <si>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</si>
  <si>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</si>
  <si>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</si>
  <si>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</si>
  <si>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</si>
  <si>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</si>
  <si>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</si>
  <si>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</si>
  <si>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</si>
  <si>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</si>
  <si>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</si>
  <si>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</si>
  <si>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</si>
  <si>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</si>
  <si>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</si>
  <si>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</si>
  <si>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</si>
  <si>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</si>
  <si>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</si>
  <si>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</si>
  <si>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</si>
  <si>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</si>
  <si>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</si>
  <si>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</si>
  <si>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</si>
  <si>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</si>
  <si>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</si>
  <si>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</si>
  <si>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</si>
  <si>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</si>
  <si>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</si>
  <si>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</si>
  <si>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</si>
  <si>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</si>
  <si>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</si>
  <si>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</si>
  <si>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</si>
  <si>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</si>
  <si>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</si>
  <si>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</si>
  <si>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</si>
  <si>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</si>
  <si>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</si>
  <si>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</si>
  <si>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</si>
  <si>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</si>
  <si>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</si>
  <si>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</si>
  <si>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</si>
  <si>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</si>
  <si>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</si>
  <si>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</si>
  <si>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</si>
  <si>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</si>
  <si>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</si>
  <si>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</si>
  <si>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</si>
  <si>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</si>
  <si>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</si>
  <si>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</si>
  <si>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</si>
  <si>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</si>
  <si>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</si>
  <si>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</si>
  <si>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</si>
  <si>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</si>
  <si>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</si>
  <si>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</si>
  <si>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</si>
  <si>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</si>
  <si>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</si>
  <si>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</si>
  <si>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</si>
  <si>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</si>
  <si>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</si>
  <si>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</si>
  <si>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</si>
  <si>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</si>
  <si>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</si>
  <si>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</si>
  <si>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</si>
  <si>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</si>
  <si>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</si>
  <si>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</si>
  <si>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</si>
  <si>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</si>
  <si>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</si>
  <si>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</si>
  <si>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</si>
  <si>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</si>
  <si>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</si>
  <si>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</si>
  <si>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</si>
  <si>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</si>
  <si>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</si>
  <si>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</si>
  <si>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</si>
  <si>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</si>
  <si>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</si>
  <si>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</si>
  <si>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</si>
  <si>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</si>
  <si>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</si>
  <si>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</si>
  <si>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</si>
  <si>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</si>
  <si>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</si>
  <si>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</si>
  <si>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</si>
  <si>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</si>
  <si>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</si>
  <si>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</si>
  <si>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</si>
  <si>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</si>
  <si>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</si>
  <si>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</si>
  <si>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</si>
  <si>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</si>
  <si>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</si>
  <si>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</si>
  <si>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</si>
  <si>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</si>
  <si>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</si>
  <si>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</si>
  <si>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</si>
  <si>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</si>
  <si>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</si>
  <si>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</si>
  <si>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</si>
  <si>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</si>
  <si>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</si>
  <si>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</si>
  <si>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</si>
  <si>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</si>
  <si>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</si>
  <si>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</si>
  <si>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</si>
  <si>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</si>
  <si>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</si>
  <si>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</si>
  <si>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</si>
  <si>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</si>
  <si>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</si>
  <si>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</si>
  <si>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</si>
  <si>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</si>
  <si>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</si>
  <si>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</si>
  <si>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</si>
  <si>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</si>
  <si>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</si>
  <si>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</si>
  <si>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</si>
  <si>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</si>
  <si>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</si>
  <si>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</si>
  <si>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</si>
  <si>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</si>
  <si>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</si>
  <si>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</si>
  <si>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</si>
  <si>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</si>
  <si>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</si>
  <si>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</si>
  <si>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</si>
  <si>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</si>
  <si>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</si>
  <si>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</si>
  <si>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</si>
  <si>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</si>
  <si>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</si>
  <si>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</si>
  <si>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</si>
  <si>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</si>
  <si>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</si>
  <si>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</si>
  <si>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</si>
  <si>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</si>
  <si>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</si>
  <si>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</si>
  <si>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</si>
  <si>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</si>
  <si>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</si>
  <si>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</si>
  <si>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</si>
  <si>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</si>
  <si>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</si>
  <si>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</si>
  <si>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</si>
  <si>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</si>
  <si>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</si>
  <si>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</si>
  <si>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</si>
  <si>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</si>
  <si>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</si>
  <si>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</si>
  <si>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</si>
  <si>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</si>
  <si>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</si>
  <si>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</si>
  <si>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</si>
  <si>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</si>
  <si>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</si>
  <si>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</si>
  <si>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</si>
  <si>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</si>
  <si>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</si>
  <si>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</si>
  <si>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</si>
  <si>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</si>
  <si>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</si>
  <si>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</si>
  <si>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</si>
  <si>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</si>
  <si>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</si>
  <si>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</si>
  <si>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</si>
  <si>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</si>
  <si>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</si>
  <si>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</si>
  <si>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</si>
  <si>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</si>
  <si>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</si>
  <si>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</si>
  <si>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</si>
  <si>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</si>
  <si>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</si>
  <si>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</si>
  <si>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</si>
  <si>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</si>
  <si>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</si>
  <si>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</si>
  <si>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</si>
  <si>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</si>
  <si>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</si>
  <si>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</si>
  <si>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</si>
  <si>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</si>
  <si>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</si>
  <si>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</si>
  <si>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</si>
  <si>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</si>
  <si>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</si>
  <si>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</si>
  <si>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</si>
  <si>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</si>
  <si>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</si>
  <si>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</si>
  <si>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</si>
  <si>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</si>
  <si>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</si>
  <si>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</si>
  <si>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</si>
  <si>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</si>
  <si>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</si>
  <si>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</si>
  <si>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</si>
  <si>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</si>
  <si>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</si>
  <si>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</si>
  <si>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</si>
  <si>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</si>
  <si>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</si>
  <si>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</si>
  <si>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</si>
  <si>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</si>
  <si>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</si>
  <si>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</si>
  <si>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</si>
  <si>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</si>
  <si>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</si>
  <si>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</si>
  <si>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</si>
  <si>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</si>
  <si>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</si>
  <si>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</si>
  <si>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</si>
  <si>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</si>
  <si>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</si>
  <si>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</si>
  <si>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</si>
  <si>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</si>
  <si>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</si>
  <si>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</si>
  <si>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</si>
  <si>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</si>
  <si>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</si>
  <si>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</si>
  <si>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</si>
  <si>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</si>
  <si>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</si>
  <si>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</si>
  <si>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</si>
  <si>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</si>
  <si>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</si>
  <si>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</si>
  <si>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</si>
  <si>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</si>
  <si>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</si>
  <si>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</si>
  <si>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</si>
  <si>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</si>
  <si>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</si>
  <si>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</si>
  <si>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</si>
  <si>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</si>
  <si>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</si>
  <si>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</si>
  <si>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</si>
  <si>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</si>
  <si>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</si>
  <si>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</si>
  <si>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</si>
  <si>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</si>
  <si>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</si>
  <si>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</si>
  <si>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</si>
  <si>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</si>
  <si>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</si>
  <si>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</si>
  <si>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</si>
  <si>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</si>
  <si>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</si>
  <si>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</si>
  <si>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</si>
  <si>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</si>
  <si>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</si>
  <si>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</si>
  <si>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</si>
  <si>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</si>
  <si>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</si>
  <si>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</si>
  <si>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</si>
  <si>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</si>
  <si>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</si>
  <si>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</si>
  <si>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</si>
  <si>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</si>
  <si>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</si>
  <si>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</si>
  <si>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</si>
  <si>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</si>
  <si>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</si>
  <si>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</si>
  <si>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</si>
  <si>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</si>
  <si>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</si>
  <si>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</si>
  <si>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</si>
  <si>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</si>
  <si>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</si>
  <si>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</si>
  <si>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</si>
  <si>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</si>
  <si>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</si>
  <si>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</si>
  <si>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</si>
  <si>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</si>
  <si>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</si>
  <si>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</si>
  <si>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</si>
  <si>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</si>
  <si>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</si>
  <si>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</si>
  <si>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</si>
  <si>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</si>
  <si>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</si>
  <si>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</si>
  <si>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</si>
  <si>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</si>
  <si>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</si>
  <si>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</si>
  <si>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</si>
  <si>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</si>
  <si>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</si>
  <si>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</si>
  <si>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</si>
  <si>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</si>
  <si>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</si>
  <si>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</si>
  <si>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</si>
  <si>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</si>
  <si>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</si>
  <si>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</si>
  <si>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</si>
  <si>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</si>
  <si>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</si>
  <si>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</si>
  <si>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</si>
  <si>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</si>
  <si>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</si>
  <si>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</si>
  <si>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</si>
  <si>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</si>
  <si>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</si>
  <si>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</si>
  <si>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</si>
  <si>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</si>
  <si>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</si>
  <si>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</si>
  <si>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</si>
  <si>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</si>
  <si>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</si>
  <si>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</si>
  <si>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</si>
  <si>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</si>
  <si>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</si>
  <si>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</si>
  <si>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</si>
  <si>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</si>
  <si>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</si>
  <si>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</si>
  <si>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</si>
  <si>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</si>
  <si>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</si>
  <si>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</si>
  <si>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</si>
  <si>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</si>
  <si>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</si>
  <si>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</si>
  <si>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</si>
  <si>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</si>
  <si>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</si>
  <si>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</si>
  <si>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</si>
  <si>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</si>
  <si>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</si>
  <si>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</si>
  <si>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</si>
  <si>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</si>
  <si>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</si>
  <si>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</si>
  <si>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</si>
  <si>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</si>
  <si>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</si>
  <si>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</si>
  <si>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</si>
  <si>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</si>
  <si>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</si>
  <si>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</si>
  <si>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</si>
  <si>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</si>
  <si>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</si>
  <si>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</si>
  <si>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</si>
  <si>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</si>
  <si>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</si>
  <si>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</si>
  <si>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</si>
  <si>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</si>
  <si>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</si>
  <si>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</si>
  <si>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</si>
  <si>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</si>
  <si>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</si>
  <si>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</si>
  <si>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</si>
  <si>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</si>
  <si>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</si>
  <si>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</si>
  <si>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</si>
  <si>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</si>
  <si>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</si>
  <si>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</si>
  <si>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</si>
  <si>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</si>
  <si>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</si>
  <si>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</si>
  <si>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</si>
  <si>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</si>
  <si>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</si>
  <si>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</si>
  <si>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</si>
  <si>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</si>
  <si>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</si>
  <si>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</si>
  <si>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</si>
  <si>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</si>
  <si>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</si>
  <si>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</si>
  <si>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</si>
  <si>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</si>
  <si>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</si>
  <si>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</si>
  <si>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</si>
  <si>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</si>
  <si>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</si>
  <si>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</si>
  <si>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</si>
  <si>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</si>
  <si>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</si>
  <si>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</si>
  <si>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</si>
  <si>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</si>
  <si>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</si>
  <si>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</si>
  <si>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</si>
  <si>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</si>
  <si>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</si>
  <si>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</si>
  <si>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</si>
  <si>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</si>
  <si>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</si>
  <si>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</si>
  <si>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</si>
  <si>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</si>
  <si>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</si>
  <si>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</si>
  <si>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</si>
  <si>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</si>
  <si>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</si>
  <si>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</si>
  <si>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</si>
  <si>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</si>
  <si>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</si>
  <si>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</si>
  <si>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</si>
  <si>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</si>
  <si>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</si>
  <si>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</si>
  <si>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</si>
  <si>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</si>
  <si>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</si>
  <si>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</si>
  <si>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</si>
  <si>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</si>
  <si>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</si>
  <si>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</si>
  <si>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</si>
  <si>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</si>
  <si>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</si>
  <si>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</si>
  <si>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</si>
  <si>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</si>
  <si>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</si>
  <si>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</si>
  <si>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</si>
  <si>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</si>
  <si>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</si>
  <si>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</si>
  <si>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</si>
  <si>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</si>
  <si>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</si>
  <si>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</si>
  <si>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</si>
  <si>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</si>
  <si>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</si>
  <si>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</si>
  <si>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</si>
  <si>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</si>
  <si>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</si>
  <si>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</si>
  <si>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</si>
  <si>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</si>
  <si>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</si>
  <si>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</si>
  <si>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</si>
  <si>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</si>
  <si>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</si>
  <si>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</si>
  <si>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</si>
  <si>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</si>
  <si>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</si>
  <si>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</si>
  <si>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</si>
  <si>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</si>
  <si>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</si>
  <si>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</si>
  <si>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</si>
  <si>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</si>
  <si>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</si>
  <si>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</si>
  <si>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</si>
  <si>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</si>
  <si>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</si>
  <si>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</si>
  <si>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</si>
  <si>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</si>
  <si>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</si>
  <si>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</si>
  <si>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</si>
  <si>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</si>
  <si>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</si>
  <si>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</si>
  <si>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</si>
  <si>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</si>
  <si>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</si>
  <si>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</si>
  <si>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</si>
  <si>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</si>
  <si>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</si>
  <si>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</si>
  <si>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</si>
  <si>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</si>
  <si>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</si>
  <si>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</si>
  <si>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</si>
  <si>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</si>
  <si>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</si>
  <si>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</si>
  <si>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</si>
  <si>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</si>
  <si>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</si>
  <si>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</si>
  <si>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</si>
  <si>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</si>
  <si>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</si>
  <si>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</si>
  <si>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</si>
  <si>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</si>
  <si>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</si>
  <si>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</si>
  <si>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</si>
  <si>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</si>
  <si>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</si>
  <si>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</si>
  <si>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</si>
  <si>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</si>
  <si>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</si>
  <si>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</si>
  <si>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</si>
  <si>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</si>
  <si>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</si>
  <si>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</si>
  <si>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</si>
  <si>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</si>
  <si>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</si>
  <si>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</si>
  <si>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</si>
  <si>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</si>
  <si>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</si>
  <si>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</si>
  <si>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</si>
  <si>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</si>
  <si>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</si>
  <si>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</si>
  <si>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</si>
  <si>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</si>
  <si>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</si>
  <si>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</si>
  <si>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</si>
  <si>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</si>
  <si>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</si>
  <si>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</si>
  <si>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</si>
  <si>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</si>
  <si>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</si>
  <si>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</si>
  <si>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</si>
  <si>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</si>
  <si>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</si>
  <si>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</si>
  <si>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</si>
  <si>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</si>
  <si>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</si>
  <si>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</si>
  <si>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</si>
  <si>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</si>
  <si>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</si>
  <si>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</si>
  <si>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</si>
  <si>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</si>
  <si>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</si>
  <si>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</si>
  <si>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</si>
  <si>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</si>
  <si>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</si>
  <si>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</si>
  <si>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</si>
  <si>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</si>
  <si>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</si>
  <si>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</si>
  <si>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</si>
  <si>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</si>
  <si>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</si>
  <si>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</si>
  <si>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</si>
  <si>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</si>
  <si>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</si>
  <si>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</si>
  <si>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</si>
  <si>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</si>
  <si>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</si>
  <si>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</si>
  <si>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</si>
  <si>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</si>
  <si>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</si>
  <si>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</si>
  <si>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</si>
  <si>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</si>
  <si>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</si>
  <si>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</si>
  <si>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</si>
  <si>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</si>
  <si>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</si>
  <si>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</si>
  <si>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</si>
  <si>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</si>
  <si>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</si>
  <si>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</si>
  <si>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</si>
  <si>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</si>
  <si>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</si>
  <si>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</si>
  <si>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</si>
  <si>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</si>
  <si>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</si>
  <si>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</si>
  <si>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</si>
  <si>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</si>
  <si>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</si>
  <si>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</si>
  <si>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</si>
  <si>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</si>
  <si>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</si>
  <si>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</si>
  <si>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</si>
  <si>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</si>
  <si>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</si>
  <si>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</si>
  <si>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</si>
  <si>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</si>
  <si>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</si>
  <si>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</si>
  <si>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</si>
  <si>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</si>
  <si>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</si>
  <si>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</si>
  <si>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</si>
  <si>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</si>
  <si>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</si>
  <si>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</si>
  <si>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</si>
  <si>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</si>
  <si>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</si>
  <si>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</si>
  <si>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</si>
  <si>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</si>
  <si>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</si>
  <si>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</si>
  <si>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</si>
  <si>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</si>
  <si>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</si>
  <si>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</si>
  <si>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</si>
  <si>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</si>
  <si>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</si>
  <si>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</si>
  <si>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</si>
  <si>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</si>
  <si>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</si>
  <si>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</si>
  <si>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</si>
  <si>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</si>
  <si>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</si>
  <si>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</si>
  <si>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</si>
  <si>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</si>
  <si>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</si>
  <si>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</si>
  <si>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</si>
  <si>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</si>
  <si>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</si>
  <si>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</si>
  <si>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</si>
  <si>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</si>
  <si>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</si>
  <si>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</si>
  <si>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</si>
  <si>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</si>
  <si>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</si>
  <si>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</si>
  <si>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</si>
  <si>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</si>
  <si>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</si>
  <si>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</si>
  <si>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</si>
  <si>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</si>
  <si>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</si>
  <si>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</si>
  <si>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</si>
  <si>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</si>
  <si>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</si>
  <si>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</si>
  <si>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</si>
  <si>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</si>
  <si>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</si>
  <si>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</si>
  <si>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</si>
  <si>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</si>
  <si>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</si>
  <si>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</si>
  <si>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</si>
  <si>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</si>
  <si>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</si>
  <si>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</si>
  <si>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</si>
  <si>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</si>
  <si>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</si>
  <si>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</si>
  <si>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</si>
  <si>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</si>
  <si>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</si>
  <si>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</si>
  <si>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</si>
  <si>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</si>
  <si>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</si>
  <si>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</si>
  <si>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</si>
  <si>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</si>
  <si>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</si>
  <si>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</si>
  <si>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</si>
  <si>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</si>
  <si>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</si>
  <si>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</si>
  <si>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</si>
  <si>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</si>
  <si>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</si>
  <si>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</si>
  <si>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</si>
  <si>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</si>
  <si>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</si>
  <si>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</si>
  <si>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</si>
  <si>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</si>
  <si>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</si>
  <si>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</si>
  <si>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</si>
  <si>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</si>
  <si>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</si>
  <si>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</si>
  <si>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</si>
  <si>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</si>
  <si>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</si>
  <si>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</si>
  <si>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</si>
  <si>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</si>
  <si>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</si>
  <si>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</si>
  <si>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</si>
  <si>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</si>
  <si>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</si>
  <si>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</si>
  <si>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</si>
  <si>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</si>
  <si>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</si>
  <si>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</si>
  <si>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</si>
  <si>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</si>
  <si>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</si>
  <si>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</si>
  <si>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</si>
  <si>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</si>
  <si>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</si>
  <si>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</si>
  <si>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</si>
  <si>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</si>
  <si>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</si>
  <si>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</si>
  <si>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</si>
  <si>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</si>
  <si>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</si>
  <si>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</si>
  <si>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</si>
  <si>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</si>
  <si>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</si>
  <si>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</si>
  <si>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</si>
  <si>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</si>
  <si>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</si>
  <si>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</si>
  <si>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</si>
  <si>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</si>
  <si>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</si>
  <si>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</si>
  <si>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</si>
  <si>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</si>
  <si>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</si>
  <si>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</si>
  <si>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</si>
  <si>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</si>
  <si>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</si>
  <si>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</si>
  <si>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</si>
  <si>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</si>
  <si>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</si>
  <si>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</si>
  <si>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</si>
  <si>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</si>
  <si>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</si>
  <si>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</si>
  <si>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</si>
  <si>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</si>
  <si>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</si>
  <si>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</si>
  <si>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</si>
  <si>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</si>
  <si>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</si>
  <si>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</si>
  <si>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</si>
  <si>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</si>
  <si>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</si>
  <si>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</si>
  <si>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</si>
  <si>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</si>
  <si>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</si>
  <si>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</si>
  <si>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</si>
  <si>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</si>
  <si>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</si>
  <si>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</si>
  <si>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</si>
  <si>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</si>
  <si>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</si>
  <si>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</si>
  <si>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</si>
  <si>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</si>
  <si>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</si>
  <si>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</si>
  <si>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</si>
  <si>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</si>
  <si>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</si>
  <si>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</si>
  <si>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</si>
  <si>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</si>
  <si>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</si>
  <si>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</si>
  <si>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</si>
  <si>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</si>
  <si>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</si>
  <si>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</si>
  <si>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</si>
  <si>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</si>
  <si>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</si>
  <si>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</si>
  <si>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</si>
  <si>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</si>
  <si>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</si>
  <si>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</si>
  <si>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</si>
  <si>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</si>
  <si>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</si>
  <si>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</si>
  <si>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</si>
  <si>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</si>
  <si>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</si>
  <si>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</si>
  <si>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</si>
  <si>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</si>
  <si>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</si>
  <si>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</si>
  <si>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</si>
  <si>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</si>
  <si>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</si>
  <si>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</si>
  <si>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</si>
  <si>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</si>
  <si>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</si>
  <si>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</si>
  <si>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</si>
  <si>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</si>
  <si>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</si>
  <si>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</si>
  <si>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</si>
  <si>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</si>
  <si>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</si>
  <si>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</si>
  <si>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</si>
  <si>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</si>
  <si>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</si>
  <si>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</si>
  <si>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</si>
  <si>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</si>
  <si>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</si>
  <si>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</si>
  <si>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</si>
  <si>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</si>
  <si>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</si>
  <si>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</si>
  <si>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</si>
  <si>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</si>
  <si>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</si>
  <si>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</si>
  <si>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</si>
  <si>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</si>
  <si>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</si>
  <si>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</si>
  <si>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</si>
  <si>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</si>
  <si>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</si>
  <si>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</si>
  <si>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</si>
  <si>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</si>
  <si>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</si>
  <si>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</si>
  <si>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</si>
  <si>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</si>
  <si>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</si>
  <si>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</si>
  <si>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</si>
  <si>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</si>
  <si>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</si>
  <si>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</si>
  <si>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</si>
  <si>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</si>
  <si>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</si>
  <si>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</si>
  <si>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</si>
  <si>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</si>
  <si>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</si>
  <si>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</si>
  <si>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</si>
  <si>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</si>
  <si>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</si>
  <si>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</si>
  <si>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</si>
  <si>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</si>
  <si>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</si>
  <si>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</si>
  <si>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</si>
  <si>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</si>
  <si>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</si>
  <si>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</si>
  <si>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</si>
  <si>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</si>
  <si>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</si>
  <si>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</si>
  <si>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</si>
  <si>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</si>
  <si>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</si>
  <si>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</si>
  <si>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</si>
  <si>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</si>
  <si>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</si>
  <si>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</si>
  <si>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</si>
  <si>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</si>
  <si>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</si>
  <si>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</si>
  <si>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</si>
  <si>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</si>
  <si>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</si>
  <si>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</si>
  <si>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</si>
  <si>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</si>
  <si>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</si>
  <si>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</si>
  <si>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</si>
  <si>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</si>
  <si>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</si>
  <si>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</si>
  <si>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</si>
  <si>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</si>
  <si>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</si>
  <si>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</si>
  <si>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</si>
  <si>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</si>
  <si>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</si>
  <si>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</si>
  <si>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</si>
  <si>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</si>
  <si>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</si>
  <si>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</si>
  <si>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</si>
  <si>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</si>
  <si>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</si>
  <si>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</si>
  <si>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</si>
  <si>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</si>
  <si>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</si>
  <si>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</si>
  <si>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</si>
  <si>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</si>
  <si>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</si>
  <si>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</si>
  <si>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</si>
  <si>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</si>
  <si>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</si>
  <si>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</si>
  <si>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</si>
  <si>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</si>
  <si>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</si>
  <si>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</si>
  <si>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</si>
  <si>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</si>
  <si>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</si>
  <si>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</si>
  <si>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</si>
  <si>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</si>
  <si>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</si>
  <si>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</si>
  <si>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</si>
  <si>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</si>
  <si>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</si>
  <si>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</si>
  <si>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</si>
  <si>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</si>
  <si>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</si>
  <si>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</si>
  <si>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</si>
  <si>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</si>
  <si>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</si>
  <si>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</si>
  <si>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</si>
  <si>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</si>
  <si>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</si>
  <si>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</si>
  <si>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</si>
  <si>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</si>
  <si>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</si>
  <si>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</si>
  <si>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</si>
  <si>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</si>
  <si>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</si>
  <si>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</si>
  <si>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</si>
  <si>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</si>
  <si>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</si>
  <si>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</si>
  <si>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</si>
  <si>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</si>
  <si>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</si>
  <si>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</si>
  <si>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</si>
  <si>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</si>
  <si>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</si>
  <si>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</si>
  <si>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</si>
  <si>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</si>
  <si>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</si>
  <si>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</si>
  <si>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</si>
  <si>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</si>
  <si>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</si>
  <si>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</si>
  <si>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</si>
  <si>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</si>
  <si>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</si>
  <si>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</si>
  <si>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</si>
  <si>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</si>
  <si>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</si>
  <si>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</si>
  <si>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</si>
  <si>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</si>
  <si>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</si>
  <si>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</si>
  <si>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</si>
  <si>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</si>
  <si>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</si>
  <si>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</si>
  <si>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</si>
  <si>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</si>
  <si>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</si>
  <si>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</si>
  <si>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</si>
  <si>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</si>
  <si>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</si>
  <si>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</si>
  <si>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</si>
  <si>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</si>
  <si>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</si>
  <si>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</si>
  <si>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</si>
  <si>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</si>
  <si>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</si>
  <si>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</si>
  <si>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</si>
  <si>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</si>
  <si>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</si>
  <si>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</si>
  <si>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</si>
  <si>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</si>
  <si>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</si>
  <si>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</si>
  <si>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</si>
  <si>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</si>
  <si>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</si>
  <si>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</si>
  <si>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</si>
  <si>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</si>
  <si>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</si>
  <si>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</si>
  <si>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</si>
  <si>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</si>
  <si>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</si>
  <si>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</si>
  <si>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</si>
  <si>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</si>
  <si>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</si>
  <si>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</si>
  <si>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</si>
  <si>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</si>
  <si>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</si>
  <si>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</si>
  <si>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</si>
  <si>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</si>
  <si>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</si>
  <si>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</si>
  <si>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</si>
  <si>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</si>
  <si>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</si>
  <si>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</si>
  <si>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</si>
  <si>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</si>
  <si>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</si>
  <si>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</si>
  <si>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</si>
  <si>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</si>
  <si>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</si>
  <si>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</si>
  <si>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</si>
  <si>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</si>
  <si>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</si>
  <si>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</si>
  <si>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</si>
  <si>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</si>
  <si>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</si>
  <si>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</si>
  <si>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</si>
  <si>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</si>
  <si>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</si>
  <si>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</si>
  <si>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</si>
  <si>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</si>
  <si>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</si>
  <si>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</si>
  <si>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</si>
  <si>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</si>
  <si>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</si>
  <si>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</si>
  <si>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</si>
  <si>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</si>
  <si>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</si>
  <si>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</si>
  <si>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</si>
  <si>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</si>
  <si>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</si>
  <si>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</si>
  <si>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</si>
  <si>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</si>
  <si>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</si>
  <si>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</si>
  <si>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</si>
  <si>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</si>
  <si>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</si>
  <si>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</si>
  <si>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</si>
  <si>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</si>
  <si>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</si>
  <si>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</si>
  <si>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</si>
  <si>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</si>
  <si>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</si>
  <si>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</si>
  <si>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</si>
  <si>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</si>
  <si>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</si>
  <si>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</si>
  <si>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</si>
  <si>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</si>
  <si>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</si>
  <si>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</si>
  <si>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</si>
  <si>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</si>
  <si>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</si>
  <si>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</si>
  <si>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</si>
  <si>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</si>
  <si>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</si>
  <si>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</si>
  <si>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</si>
  <si>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</si>
  <si>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</si>
  <si>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</si>
  <si>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</si>
  <si>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</si>
  <si>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</si>
  <si>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</si>
  <si>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</si>
  <si>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</si>
  <si>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</si>
  <si>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</si>
  <si>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</si>
  <si>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</si>
  <si>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</si>
  <si>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</si>
  <si>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</si>
  <si>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</si>
  <si>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</si>
  <si>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</si>
  <si>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</si>
  <si>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</si>
  <si>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</si>
  <si>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</si>
  <si>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</si>
  <si>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</si>
  <si>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</si>
  <si>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</si>
  <si>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</si>
  <si>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</si>
  <si>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</si>
  <si>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</si>
  <si>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</si>
  <si>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</si>
  <si>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</si>
  <si>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</si>
  <si>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</si>
  <si>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</si>
  <si>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</si>
  <si>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</si>
  <si>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</si>
  <si>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</si>
  <si>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</si>
  <si>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</si>
  <si>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</si>
  <si>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</si>
  <si>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</si>
  <si>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</si>
  <si>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</si>
  <si>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</si>
  <si>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</si>
  <si>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</si>
  <si>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</si>
  <si>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</si>
  <si>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</si>
  <si>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</si>
  <si>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</si>
  <si>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</si>
  <si>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</si>
  <si>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</si>
  <si>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</si>
  <si>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</si>
  <si>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</si>
  <si>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</si>
  <si>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</si>
  <si>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</si>
  <si>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</si>
  <si>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</si>
  <si>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</si>
  <si>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</si>
  <si>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</si>
  <si>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</si>
  <si>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</si>
  <si>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</si>
  <si>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</si>
  <si>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</si>
  <si>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</si>
  <si>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</si>
  <si>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</si>
  <si>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</si>
  <si>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</si>
  <si>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</si>
  <si>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</si>
  <si>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</si>
  <si>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</si>
  <si>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</si>
  <si>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</si>
  <si>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</si>
  <si>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</si>
  <si>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</si>
  <si>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</si>
  <si>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</si>
  <si>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</si>
  <si>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</si>
  <si>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</si>
  <si>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</si>
  <si>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</si>
  <si>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</si>
  <si>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</si>
  <si>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</si>
  <si>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</si>
  <si>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</si>
  <si>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</si>
  <si>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</si>
  <si>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</si>
  <si>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</si>
  <si>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</si>
  <si>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</si>
  <si>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</si>
  <si>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</si>
  <si>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</si>
  <si>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</si>
  <si>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</si>
  <si>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</si>
  <si>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</si>
  <si>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</si>
  <si>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</si>
  <si>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</si>
  <si>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</si>
  <si>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</si>
  <si>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</si>
  <si>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</si>
  <si>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</si>
  <si>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</si>
  <si>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</si>
  <si>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</si>
  <si>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</si>
  <si>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</si>
  <si>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</si>
  <si>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</si>
  <si>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</si>
  <si>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</si>
  <si>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</si>
  <si>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</si>
  <si>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</si>
  <si>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</si>
  <si>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</si>
  <si>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</si>
  <si>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</si>
  <si>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</si>
  <si>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</si>
  <si>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</si>
  <si>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</si>
  <si>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</si>
  <si>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</si>
  <si>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</si>
  <si>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</si>
  <si>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</si>
  <si>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</si>
  <si>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</si>
  <si>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</si>
  <si>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</si>
  <si>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</si>
  <si>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</si>
  <si>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</si>
  <si>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</si>
  <si>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</si>
  <si>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</si>
  <si>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</si>
  <si>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</si>
  <si>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</si>
  <si>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</si>
  <si>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</si>
  <si>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</si>
  <si>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</si>
  <si>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</si>
  <si>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</si>
  <si>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</si>
  <si>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</si>
  <si>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</si>
  <si>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</si>
  <si>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</si>
  <si>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</si>
  <si>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</si>
  <si>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</si>
  <si>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</si>
  <si>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</si>
  <si>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</si>
  <si>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</si>
  <si>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</si>
  <si>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</si>
  <si>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</si>
  <si>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</si>
  <si>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</si>
  <si>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</si>
  <si>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</si>
  <si>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</si>
  <si>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</si>
  <si>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</si>
  <si>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</si>
  <si>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</si>
  <si>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</si>
  <si>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</si>
  <si>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</si>
  <si>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</si>
  <si>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</si>
  <si>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</si>
  <si>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</si>
  <si>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</si>
  <si>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</si>
  <si>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</si>
  <si>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</si>
  <si>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</si>
  <si>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</si>
  <si>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</si>
  <si>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</si>
  <si>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</si>
  <si>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</si>
  <si>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</si>
  <si>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</si>
  <si>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</si>
  <si>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</si>
  <si>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</si>
  <si>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</si>
  <si>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</si>
  <si>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</si>
  <si>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</si>
  <si>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</si>
  <si>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</si>
  <si>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</si>
  <si>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</si>
  <si>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</si>
  <si>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</si>
  <si>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</si>
  <si>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</si>
  <si>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</si>
  <si>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</si>
  <si>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</si>
  <si>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</si>
  <si>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</si>
  <si>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</si>
  <si>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</si>
  <si>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</si>
  <si>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</si>
  <si>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</si>
  <si>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</si>
  <si>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</si>
  <si>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</si>
  <si>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</si>
  <si>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</si>
  <si>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</si>
  <si>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</si>
  <si>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</si>
  <si>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</si>
  <si>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</si>
  <si>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</si>
  <si>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</si>
  <si>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</si>
  <si>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</si>
  <si>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</si>
  <si>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</si>
  <si>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</si>
  <si>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</si>
  <si>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</si>
  <si>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</si>
  <si>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</si>
  <si>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</si>
  <si>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</si>
  <si>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</si>
  <si>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</si>
  <si>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</si>
  <si>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</si>
  <si>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</si>
  <si>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</si>
  <si>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</si>
  <si>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</si>
  <si>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</si>
  <si>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</si>
  <si>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</si>
  <si>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</si>
  <si>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</si>
  <si>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</si>
  <si>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</si>
  <si>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</si>
  <si>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</si>
  <si>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</si>
  <si>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</si>
  <si>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</si>
  <si>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</si>
  <si>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</si>
  <si>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</si>
  <si>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</si>
  <si>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</si>
  <si>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</si>
  <si>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</si>
  <si>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</si>
  <si>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</si>
  <si>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</si>
  <si>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</si>
  <si>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</si>
  <si>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</si>
  <si>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</si>
  <si>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</si>
  <si>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</si>
  <si>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</si>
  <si>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</si>
  <si>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</si>
  <si>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</si>
  <si>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</si>
  <si>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</si>
  <si>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</si>
  <si>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</si>
  <si>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</si>
  <si>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</si>
  <si>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</si>
  <si>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</si>
  <si>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</si>
  <si>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</si>
  <si>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</si>
  <si>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</si>
  <si>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</si>
  <si>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</si>
  <si>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</si>
  <si>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</si>
  <si>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</si>
  <si>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</si>
  <si>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</si>
  <si>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</si>
  <si>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</si>
  <si>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</si>
  <si>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</si>
  <si>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</si>
  <si>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</si>
  <si>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</si>
  <si>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</si>
  <si>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</si>
  <si>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</si>
  <si>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</si>
  <si>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</si>
  <si>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</si>
  <si>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</si>
  <si>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</si>
  <si>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</si>
  <si>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</si>
  <si>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</si>
  <si>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</si>
  <si>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</si>
  <si>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</si>
  <si>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</si>
  <si>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</si>
  <si>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</si>
  <si>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</si>
  <si>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</si>
  <si>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</si>
  <si>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</si>
  <si>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</si>
  <si>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</si>
  <si>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</si>
  <si>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</si>
  <si>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</si>
  <si>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</si>
  <si>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</si>
  <si>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</si>
  <si>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</si>
  <si>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</si>
  <si>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</si>
  <si>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</si>
  <si>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</si>
  <si>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</si>
  <si>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</si>
  <si>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</si>
  <si>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</si>
  <si>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</si>
  <si>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</si>
  <si>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</si>
  <si>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</si>
  <si>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</si>
  <si>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</si>
  <si>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</si>
  <si>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</si>
  <si>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</si>
  <si>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</si>
  <si>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</si>
  <si>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</si>
  <si>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</si>
  <si>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</si>
  <si>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</si>
  <si>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</si>
  <si>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</si>
  <si>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</si>
  <si>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</si>
  <si>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</si>
  <si>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</si>
  <si>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</si>
  <si>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</si>
  <si>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</si>
  <si>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</si>
  <si>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</si>
  <si>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</si>
  <si>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</si>
  <si>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</si>
  <si>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</si>
  <si>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</si>
  <si>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</si>
  <si>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</si>
  <si>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</si>
  <si>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</si>
  <si>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</si>
  <si>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</si>
  <si>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</si>
  <si>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</si>
  <si>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</si>
  <si>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</si>
  <si>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</si>
  <si>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</si>
  <si>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</si>
  <si>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</si>
  <si>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</si>
  <si>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</si>
  <si>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</si>
  <si>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</si>
  <si>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</si>
  <si>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</si>
  <si>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</si>
  <si>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</si>
  <si>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</si>
  <si>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</si>
  <si>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</si>
  <si>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</si>
  <si>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</si>
  <si>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</si>
  <si>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</si>
  <si>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</si>
  <si>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</si>
  <si>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</si>
  <si>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</si>
  <si>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</si>
  <si>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</si>
  <si>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</si>
  <si>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</si>
  <si>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</si>
  <si>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</si>
  <si>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</si>
  <si>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</si>
  <si>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</si>
  <si>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</si>
  <si>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</si>
  <si>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</si>
  <si>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</si>
  <si>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</si>
  <si>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</si>
  <si>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</si>
  <si>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</si>
  <si>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</si>
  <si>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</si>
  <si>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</si>
  <si>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</si>
  <si>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</si>
  <si>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</si>
  <si>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</si>
  <si>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</si>
  <si>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</si>
  <si>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</si>
  <si>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</si>
  <si>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</si>
  <si>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</si>
  <si>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</si>
  <si>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</si>
  <si>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</si>
  <si>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</si>
  <si>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</si>
  <si>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</si>
  <si>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</si>
  <si>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</si>
  <si>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</si>
  <si>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</si>
  <si>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</si>
  <si>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</si>
  <si>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</si>
  <si>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</si>
  <si>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</si>
  <si>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</si>
  <si>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</si>
  <si>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</si>
  <si>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</si>
  <si>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</si>
  <si>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</si>
  <si>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</si>
  <si>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</si>
  <si>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</si>
  <si>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</si>
  <si>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</si>
  <si>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</si>
  <si>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</si>
  <si>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</si>
  <si>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</si>
  <si>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</si>
  <si>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</si>
  <si>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</si>
  <si>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</si>
  <si>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</si>
  <si>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</si>
  <si>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</si>
  <si>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</si>
  <si>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</si>
  <si>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</si>
  <si>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</si>
  <si>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</si>
  <si>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</si>
  <si>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</si>
  <si>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</si>
  <si>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</si>
  <si>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</si>
  <si>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</si>
  <si>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</si>
  <si>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</si>
  <si>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</si>
  <si>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</si>
  <si>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</si>
  <si>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</si>
  <si>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</si>
  <si>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</si>
  <si>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</si>
  <si>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</si>
  <si>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</si>
  <si>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</si>
  <si>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</si>
  <si>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</si>
  <si>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</si>
  <si>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</si>
  <si>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</si>
  <si>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</si>
  <si>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</si>
  <si>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</si>
  <si>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</si>
  <si>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</si>
  <si>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</si>
  <si>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</si>
  <si>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</si>
  <si>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</si>
  <si>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</si>
  <si>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</si>
  <si>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</si>
  <si>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</si>
  <si>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</si>
  <si>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</si>
  <si>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</si>
  <si>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</si>
  <si>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</si>
  <si>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</si>
  <si>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</si>
  <si>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</si>
  <si>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</si>
  <si>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</si>
  <si>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</si>
  <si>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</si>
  <si>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</si>
  <si>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</si>
  <si>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</si>
  <si>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</si>
  <si>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</si>
  <si>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</si>
  <si>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</si>
  <si>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</si>
  <si>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</si>
  <si>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</si>
  <si>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</si>
  <si>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</si>
  <si>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</si>
  <si>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</si>
  <si>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</si>
  <si>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</si>
  <si>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</si>
  <si>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</si>
  <si>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</si>
  <si>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</si>
  <si>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</si>
  <si>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</si>
  <si>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</si>
  <si>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</si>
  <si>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</si>
  <si>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</si>
  <si>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</si>
  <si>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</si>
  <si>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</si>
  <si>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</si>
  <si>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</si>
  <si>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</si>
  <si>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</si>
  <si>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</si>
  <si>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</si>
  <si>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</si>
  <si>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</si>
  <si>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</si>
  <si>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</si>
  <si>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</si>
  <si>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</si>
  <si>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</si>
  <si>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</si>
  <si>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</si>
  <si>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</si>
  <si>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</si>
  <si>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</si>
  <si>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</si>
  <si>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</si>
  <si>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</si>
  <si>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</si>
  <si>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</si>
  <si>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</si>
  <si>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</si>
  <si>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</si>
  <si>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</si>
  <si>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</si>
  <si>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</si>
  <si>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</si>
  <si>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</si>
  <si>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</si>
  <si>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</si>
  <si>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</si>
  <si>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</si>
  <si>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</si>
  <si>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</si>
  <si>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</si>
  <si>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</si>
  <si>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</si>
  <si>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</si>
  <si>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</si>
  <si>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</si>
  <si>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</si>
  <si>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</si>
  <si>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</si>
  <si>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</si>
  <si>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</si>
  <si>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</si>
  <si>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</si>
  <si>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</si>
  <si>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</si>
  <si>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</si>
  <si>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</si>
  <si>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</si>
  <si>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</si>
  <si>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</si>
  <si>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</si>
  <si>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</si>
  <si>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</si>
  <si>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</si>
  <si>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</si>
  <si>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</si>
  <si>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</si>
  <si>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</si>
  <si>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</si>
  <si>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</si>
  <si>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</si>
  <si>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</si>
  <si>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</si>
  <si>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</si>
  <si>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</si>
  <si>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</si>
  <si>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</si>
  <si>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</si>
  <si>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</si>
  <si>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</si>
  <si>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</si>
  <si>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</si>
  <si>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</si>
  <si>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</si>
  <si>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</si>
  <si>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</si>
  <si>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</si>
  <si>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</si>
  <si>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</si>
  <si>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</si>
  <si>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</si>
  <si>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</si>
  <si>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</si>
  <si>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</si>
  <si>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</si>
  <si>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</si>
  <si>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</si>
  <si>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</si>
  <si>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</si>
  <si>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</si>
  <si>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</si>
  <si>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</si>
  <si>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</si>
  <si>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</si>
  <si>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</si>
  <si>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</si>
  <si>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</si>
  <si>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</si>
  <si>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</si>
  <si>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</si>
  <si>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</si>
  <si>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</si>
  <si>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</si>
  <si>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</si>
  <si>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</si>
  <si>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</si>
  <si>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</si>
  <si>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</si>
  <si>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</si>
  <si>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</si>
  <si>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</si>
  <si>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</si>
  <si>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</si>
  <si>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</si>
  <si>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</si>
  <si>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</si>
  <si>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</si>
  <si>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</si>
  <si>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</si>
  <si>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</si>
  <si>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</si>
  <si>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</si>
  <si>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</si>
  <si>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</si>
  <si>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</si>
  <si>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</si>
  <si>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</si>
  <si>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</si>
  <si>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</si>
  <si>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</si>
  <si>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</si>
  <si>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</si>
  <si>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</si>
  <si>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</si>
  <si>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</si>
  <si>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</si>
  <si>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</si>
  <si>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</si>
  <si>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</si>
  <si>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</si>
  <si>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</si>
  <si>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</si>
  <si>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</si>
  <si>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</si>
  <si>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</si>
  <si>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</si>
  <si>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</si>
  <si>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</si>
  <si>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</si>
  <si>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</si>
  <si>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</si>
  <si>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</si>
  <si>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</si>
  <si>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</si>
  <si>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</si>
  <si>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</si>
  <si>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</si>
  <si>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</si>
  <si>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</si>
  <si>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</si>
  <si>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</si>
  <si>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</si>
  <si>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</si>
  <si>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</si>
  <si>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</si>
  <si>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</si>
  <si>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</si>
  <si>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</si>
  <si>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</si>
  <si>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</si>
  <si>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</si>
  <si>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</si>
  <si>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</si>
  <si>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</si>
  <si>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</si>
  <si>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</si>
  <si>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</si>
  <si>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</si>
  <si>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</si>
  <si>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</si>
  <si>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</si>
  <si>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</si>
  <si>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</si>
  <si>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</si>
  <si>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</si>
  <si>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</si>
  <si>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</si>
  <si>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</si>
  <si>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</si>
  <si>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</si>
  <si>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</si>
  <si>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</si>
  <si>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</si>
  <si>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</si>
  <si>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</si>
  <si>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</si>
  <si>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</si>
  <si>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</si>
  <si>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</si>
  <si>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</si>
  <si>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</si>
  <si>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</si>
  <si>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</si>
  <si>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</si>
  <si>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</si>
  <si>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</si>
  <si>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</si>
  <si>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</si>
  <si>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</si>
  <si>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</si>
  <si>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</si>
  <si>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</si>
  <si>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</si>
  <si>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</si>
  <si>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</si>
  <si>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</si>
  <si>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</si>
  <si>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</si>
  <si>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</si>
  <si>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</si>
  <si>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</si>
  <si>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</si>
  <si>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</si>
  <si>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</si>
  <si>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</si>
  <si>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</si>
  <si>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</si>
  <si>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</si>
  <si>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</si>
  <si>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</si>
  <si>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</si>
  <si>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</si>
  <si>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</si>
  <si>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</si>
  <si>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</si>
  <si>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</si>
  <si>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</si>
  <si>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</si>
  <si>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</si>
  <si>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</si>
  <si>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</si>
  <si>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</si>
  <si>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</si>
  <si>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</si>
  <si>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</si>
  <si>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</si>
  <si>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</si>
  <si>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</si>
  <si>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</si>
  <si>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</si>
  <si>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</si>
  <si>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</si>
  <si>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</si>
  <si>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</si>
  <si>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</si>
  <si>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</si>
  <si>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</si>
  <si>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</si>
  <si>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</si>
  <si>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</si>
  <si>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</si>
  <si>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</si>
  <si>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</si>
  <si>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</si>
  <si>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</si>
  <si>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</si>
  <si>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</si>
  <si>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</si>
  <si>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</si>
  <si>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</si>
  <si>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</si>
  <si>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</si>
  <si>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</si>
  <si>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</si>
  <si>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</si>
  <si>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</si>
  <si>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</si>
  <si>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</si>
  <si>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</si>
  <si>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</si>
  <si>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</si>
  <si>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</si>
  <si>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</si>
  <si>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</si>
  <si>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</si>
  <si>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</si>
  <si>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</si>
  <si>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</si>
  <si>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</si>
  <si>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</si>
  <si>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</si>
  <si>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</si>
  <si>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</si>
  <si>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</si>
  <si>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</si>
  <si>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</si>
  <si>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</si>
  <si>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</si>
  <si>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</si>
  <si>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</si>
  <si>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</si>
  <si>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</si>
  <si>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</si>
  <si>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</si>
  <si>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</si>
  <si>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</si>
  <si>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</si>
  <si>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</si>
  <si>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</si>
  <si>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</si>
  <si>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</si>
  <si>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</si>
  <si>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</si>
  <si>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</si>
  <si>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</si>
  <si>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</si>
  <si>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</si>
  <si>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</si>
  <si>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</si>
  <si>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</si>
  <si>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</si>
  <si>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</si>
  <si>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</si>
  <si>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</si>
  <si>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</si>
  <si>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</si>
  <si>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</si>
  <si>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</si>
  <si>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</si>
  <si>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</si>
  <si>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</si>
  <si>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</si>
  <si>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</si>
  <si>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</si>
  <si>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</si>
  <si>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</si>
  <si>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</si>
  <si>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</si>
  <si>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</si>
  <si>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</si>
  <si>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</si>
  <si>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</si>
  <si>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</si>
  <si>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</si>
  <si>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</si>
  <si>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</si>
  <si>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</si>
  <si>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</si>
  <si>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</si>
  <si>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</si>
  <si>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</si>
  <si>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</si>
  <si>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</si>
  <si>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</si>
  <si>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</si>
  <si>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</si>
  <si>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</si>
  <si>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</si>
  <si>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</si>
  <si>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</si>
  <si>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</si>
  <si>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</si>
  <si>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</si>
  <si>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</si>
  <si>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</si>
  <si>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</si>
  <si>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</si>
  <si>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</si>
  <si>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</si>
  <si>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</si>
  <si>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</si>
  <si>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</si>
  <si>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</si>
  <si>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</si>
  <si>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</si>
  <si>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</si>
  <si>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</si>
  <si>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</si>
  <si>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</si>
  <si>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</si>
  <si>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</si>
  <si>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</si>
  <si>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</si>
  <si>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</si>
  <si>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</si>
  <si>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</si>
  <si>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</si>
  <si>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</si>
  <si>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</si>
  <si>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</si>
  <si>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</si>
  <si>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</si>
  <si>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</si>
  <si>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</si>
  <si>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</si>
  <si>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</si>
  <si>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</si>
  <si>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</si>
  <si>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</si>
  <si>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</si>
  <si>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</si>
  <si>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</si>
  <si>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</si>
  <si>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</si>
  <si>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</si>
  <si>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</si>
  <si>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</si>
  <si>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</si>
  <si>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</si>
  <si>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</si>
  <si>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</si>
  <si>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</si>
  <si>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</si>
  <si>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</si>
  <si>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</si>
  <si>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</si>
  <si>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</si>
  <si>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</si>
  <si>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</si>
  <si>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</si>
  <si>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</si>
  <si>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</si>
  <si>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</si>
  <si>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</si>
  <si>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</si>
  <si>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</si>
  <si>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</si>
  <si>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</si>
  <si>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</si>
  <si>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</si>
  <si>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</si>
  <si>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</si>
  <si>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</si>
  <si>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</si>
  <si>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</si>
  <si>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</si>
  <si>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</si>
  <si>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</si>
  <si>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</si>
  <si>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</si>
  <si>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</si>
  <si>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</si>
  <si>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</si>
  <si>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</si>
  <si>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</si>
  <si>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</si>
  <si>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</si>
  <si>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</si>
  <si>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</si>
  <si>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</si>
  <si>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</si>
  <si>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</si>
  <si>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</si>
  <si>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</si>
  <si>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</si>
  <si>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</si>
  <si>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</si>
  <si>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</si>
  <si>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</si>
  <si>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</si>
  <si>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</si>
  <si>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</si>
  <si>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</si>
  <si>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</si>
  <si>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</si>
  <si>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</si>
  <si>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</si>
  <si>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</si>
  <si>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</si>
  <si>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</si>
  <si>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</si>
  <si>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</si>
  <si>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</si>
  <si>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</si>
  <si>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</si>
  <si>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</si>
  <si>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</si>
  <si>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</si>
  <si>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</si>
  <si>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</si>
  <si>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</si>
  <si>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</si>
  <si>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</si>
  <si>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</si>
  <si>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</si>
  <si>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</si>
  <si>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</si>
  <si>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</si>
  <si>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</si>
  <si>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</si>
  <si>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</si>
  <si>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</si>
  <si>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</si>
  <si>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</si>
  <si>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</si>
  <si>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</si>
  <si>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</si>
  <si>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</si>
  <si>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</si>
  <si>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</si>
  <si>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</si>
  <si>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</si>
  <si>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</si>
  <si>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</si>
  <si>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</si>
  <si>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</si>
  <si>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</si>
  <si>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</si>
  <si>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</si>
  <si>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</si>
  <si>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</si>
  <si>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</si>
  <si>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</si>
  <si>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</si>
  <si>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</si>
  <si>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</si>
  <si>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</si>
  <si>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</si>
  <si>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</si>
  <si>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</si>
  <si>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</si>
  <si>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</si>
  <si>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</si>
  <si>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</si>
  <si>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</si>
  <si>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</si>
  <si>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</si>
  <si>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</si>
  <si>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</si>
  <si>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</si>
  <si>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</si>
  <si>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</si>
  <si>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</si>
  <si>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</si>
  <si>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</si>
  <si>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</si>
  <si>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</si>
  <si>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</si>
  <si>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</si>
  <si>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</si>
  <si>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</si>
  <si>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</si>
  <si>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</si>
  <si>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</si>
  <si>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</si>
  <si>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</si>
  <si>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</si>
  <si>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</si>
  <si>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</si>
  <si>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</si>
  <si>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</si>
  <si>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</si>
  <si>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</si>
  <si>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</si>
  <si>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</si>
  <si>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</si>
  <si>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</si>
  <si>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</si>
  <si>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</si>
  <si>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</si>
  <si>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</si>
  <si>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</si>
  <si>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</si>
  <si>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</si>
  <si>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</si>
  <si>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</si>
  <si>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</si>
  <si>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</si>
  <si>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</si>
  <si>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</si>
  <si>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</si>
  <si>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</si>
  <si>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</si>
  <si>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</si>
  <si>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</si>
  <si>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</si>
  <si>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</si>
  <si>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</si>
  <si>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</si>
  <si>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</si>
  <si>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</si>
  <si>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</si>
  <si>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</si>
  <si>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</si>
  <si>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</si>
  <si>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</si>
  <si>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</si>
  <si>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</si>
  <si>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</si>
  <si>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</si>
  <si>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</si>
  <si>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</si>
  <si>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</si>
  <si>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</si>
  <si>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</si>
  <si>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</si>
  <si>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</si>
  <si>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</si>
  <si>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</si>
  <si>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</si>
  <si>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</si>
  <si>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</si>
  <si>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</si>
  <si>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</si>
  <si>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</si>
  <si>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</si>
  <si>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</si>
  <si>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</si>
  <si>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</si>
  <si>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</si>
  <si>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</si>
  <si>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</si>
  <si>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</si>
  <si>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</si>
  <si>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</si>
  <si>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</si>
  <si>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</si>
  <si>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</si>
  <si>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</si>
  <si>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</si>
  <si>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</si>
  <si>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</si>
  <si>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</si>
  <si>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</si>
  <si>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</si>
  <si>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</si>
  <si>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</si>
  <si>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</si>
  <si>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</si>
  <si>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</si>
  <si>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</si>
  <si>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</si>
  <si>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</si>
  <si>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</si>
  <si>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</si>
  <si>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</si>
  <si>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</si>
  <si>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</si>
  <si>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</si>
  <si>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</si>
  <si>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</si>
  <si>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</si>
  <si>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</si>
  <si>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</si>
  <si>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</si>
  <si>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</si>
  <si>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</si>
  <si>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</si>
  <si>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</si>
  <si>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</si>
  <si>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</si>
  <si>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</si>
  <si>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</si>
  <si>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</si>
  <si>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</si>
  <si>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</si>
  <si>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</si>
  <si>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</si>
  <si>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</si>
  <si>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</si>
  <si>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</si>
  <si>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</si>
  <si>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</si>
  <si>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</si>
  <si>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</si>
  <si>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</si>
  <si>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</si>
  <si>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</si>
  <si>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</si>
  <si>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</si>
  <si>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</si>
  <si>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</si>
  <si>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</si>
  <si>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</si>
  <si>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</si>
  <si>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</si>
  <si>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</si>
  <si>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</si>
  <si>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</si>
  <si>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</si>
  <si>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</si>
  <si>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</si>
  <si>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</si>
  <si>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</si>
  <si>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</si>
  <si>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</si>
  <si>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</si>
  <si>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</si>
  <si>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</si>
  <si>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</si>
  <si>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</si>
  <si>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</si>
  <si>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</si>
  <si>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</si>
  <si>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</si>
  <si>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</si>
  <si>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</si>
  <si>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</si>
  <si>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</si>
  <si>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</si>
  <si>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</si>
  <si>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</si>
  <si>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</si>
  <si>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</si>
  <si>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</si>
  <si>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</si>
  <si>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</si>
  <si>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</si>
  <si>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</si>
  <si>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</si>
  <si>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</si>
  <si>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</si>
  <si>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</si>
  <si>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</si>
  <si>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</si>
  <si>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</si>
  <si>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</si>
  <si>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</si>
  <si>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</si>
  <si>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</si>
  <si>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</si>
  <si>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</si>
  <si>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</si>
  <si>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</si>
  <si>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</si>
  <si>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</si>
  <si>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</si>
  <si>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</si>
  <si>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</si>
  <si>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</si>
  <si>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</si>
  <si>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</si>
  <si>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</si>
  <si>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</si>
  <si>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</si>
  <si>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</si>
  <si>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</si>
  <si>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</si>
  <si>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</si>
  <si>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</si>
  <si>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</si>
  <si>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</si>
  <si>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</si>
  <si>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</si>
  <si>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</si>
  <si>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</si>
  <si>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</si>
  <si>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</si>
  <si>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</si>
  <si>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</si>
  <si>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</si>
  <si>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</si>
  <si>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</si>
  <si>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</si>
  <si>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</si>
  <si>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</si>
  <si>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</si>
  <si>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</si>
  <si>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</si>
  <si>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</si>
  <si>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</si>
  <si>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</si>
  <si>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</si>
  <si>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</si>
  <si>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</si>
  <si>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</si>
  <si>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</si>
  <si>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</si>
  <si>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</si>
  <si>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</si>
  <si>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</si>
  <si>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</si>
  <si>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</si>
  <si>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</si>
  <si>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</si>
  <si>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</si>
  <si>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</si>
  <si>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</si>
  <si>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</si>
  <si>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</si>
  <si>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</si>
  <si>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</si>
  <si>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</si>
  <si>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</si>
  <si>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</si>
  <si>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</si>
  <si>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</si>
  <si>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</si>
  <si>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</si>
  <si>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</si>
  <si>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</si>
  <si>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</si>
  <si>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</si>
  <si>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</si>
  <si>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</si>
  <si>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</si>
  <si>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</si>
  <si>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</si>
  <si>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</si>
  <si>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</si>
  <si>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</si>
  <si>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</si>
  <si>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</si>
  <si>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</si>
  <si>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</si>
  <si>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</si>
  <si>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</si>
  <si>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</si>
  <si>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</si>
  <si>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</si>
  <si>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</si>
  <si>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</si>
  <si>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</si>
  <si>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</si>
  <si>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</si>
  <si>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</si>
  <si>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</si>
  <si>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</si>
  <si>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</si>
  <si>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</si>
  <si>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</si>
  <si>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</si>
  <si>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</si>
  <si>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</si>
  <si>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</si>
  <si>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</si>
  <si>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</si>
  <si>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</si>
  <si>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</si>
  <si>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</si>
  <si>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</si>
  <si>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</si>
  <si>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</si>
  <si>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</si>
  <si>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</si>
  <si>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</si>
  <si>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</si>
  <si>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</si>
  <si>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</si>
  <si>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</si>
  <si>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</si>
  <si>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</si>
  <si>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</si>
  <si>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</si>
  <si>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</si>
  <si>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</si>
  <si>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</si>
  <si>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</si>
  <si>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</si>
  <si>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</si>
  <si>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</si>
  <si>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</si>
  <si>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</si>
  <si>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</si>
  <si>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</si>
  <si>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</si>
  <si>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</si>
  <si>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</si>
  <si>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</si>
  <si>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</si>
  <si>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</si>
  <si>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</si>
  <si>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</si>
  <si>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</si>
  <si>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</si>
  <si>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</si>
  <si>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</si>
  <si>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</si>
  <si>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</si>
  <si>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</si>
  <si>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</si>
  <si>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</si>
  <si>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</si>
  <si>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</si>
  <si>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</si>
  <si>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</si>
  <si>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</si>
  <si>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</si>
  <si>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</si>
  <si>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</si>
  <si>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</si>
  <si>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</si>
  <si>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</si>
  <si>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</si>
  <si>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</si>
  <si>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</si>
  <si>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</si>
  <si>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</si>
  <si>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</si>
  <si>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</si>
  <si>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</si>
  <si>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</si>
  <si>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</si>
  <si>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</si>
  <si>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</si>
  <si>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</si>
  <si>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</si>
  <si>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</si>
  <si>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</si>
  <si>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</si>
  <si>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</si>
  <si>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</si>
  <si>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</si>
  <si>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</si>
  <si>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</si>
  <si>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</si>
  <si>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</si>
  <si>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</si>
  <si>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</si>
  <si>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</si>
  <si>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</si>
  <si>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</si>
  <si>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</si>
  <si>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</si>
  <si>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</si>
  <si>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</si>
  <si>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</si>
  <si>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</si>
  <si>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</si>
  <si>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</si>
  <si>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</si>
  <si>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</si>
  <si>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</si>
  <si>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</si>
  <si>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</si>
  <si>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</si>
  <si>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</si>
  <si>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</si>
  <si>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</si>
  <si>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</si>
  <si>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</si>
  <si>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</si>
  <si>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</si>
  <si>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</si>
  <si>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</si>
  <si>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</si>
  <si>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</si>
  <si>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</si>
  <si>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</si>
  <si>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</si>
  <si>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</si>
  <si>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</si>
  <si>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</si>
  <si>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</si>
  <si>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</si>
  <si>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</si>
  <si>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</si>
  <si>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</si>
  <si>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</si>
  <si>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</si>
  <si>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</si>
  <si>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</si>
  <si>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</si>
  <si>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</si>
  <si>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</si>
  <si>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</si>
  <si>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</si>
  <si>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</si>
  <si>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</si>
  <si>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</si>
  <si>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</si>
  <si>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</si>
  <si>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</si>
  <si>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</si>
  <si>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</si>
  <si>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</si>
  <si>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</si>
  <si>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</si>
  <si>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</si>
  <si>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</si>
  <si>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</si>
  <si>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</si>
  <si>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</si>
  <si>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</si>
  <si>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</si>
  <si>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</si>
  <si>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</si>
  <si>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</si>
  <si>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</si>
  <si>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</si>
  <si>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</si>
  <si>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</si>
  <si>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</si>
  <si>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</si>
  <si>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</si>
  <si>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</si>
  <si>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</si>
  <si>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</si>
  <si>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</si>
  <si>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</si>
  <si>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</si>
  <si>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</si>
  <si>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</si>
  <si>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</si>
  <si>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</si>
  <si>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</si>
  <si>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</si>
  <si>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</si>
  <si>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</si>
  <si>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</si>
  <si>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</si>
  <si>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</si>
  <si>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</si>
  <si>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</si>
  <si>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</si>
  <si>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</si>
  <si>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</si>
  <si>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</si>
  <si>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</si>
  <si>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</si>
  <si>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</si>
  <si>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</si>
  <si>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</si>
  <si>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</si>
  <si>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</si>
  <si>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</si>
  <si>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</si>
  <si>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</si>
  <si>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</si>
  <si>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</si>
  <si>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</si>
  <si>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</si>
  <si>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</si>
  <si>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</si>
  <si>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</si>
  <si>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</si>
  <si>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</si>
  <si>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</si>
  <si>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</si>
  <si>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</si>
  <si>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</si>
  <si>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</si>
  <si>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</si>
  <si>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</si>
  <si>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</si>
  <si>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</si>
  <si>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</si>
  <si>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</si>
  <si>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</si>
  <si>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</si>
  <si>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</si>
  <si>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</si>
  <si>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</si>
  <si>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</si>
  <si>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</si>
  <si>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</si>
  <si>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</si>
  <si>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</si>
  <si>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</si>
  <si>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</si>
  <si>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</si>
  <si>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</si>
  <si>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</si>
  <si>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</si>
  <si>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</si>
  <si>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</si>
  <si>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</si>
  <si>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</si>
  <si>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</si>
  <si>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</si>
  <si>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</si>
  <si>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</si>
  <si>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</si>
  <si>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</si>
  <si>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</si>
  <si>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</si>
  <si>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</si>
  <si>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</si>
  <si>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</si>
  <si>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</si>
  <si>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</si>
  <si>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</si>
  <si>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</si>
  <si>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</si>
  <si>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</si>
  <si>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</si>
  <si>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</si>
  <si>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</si>
  <si>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</si>
  <si>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</si>
  <si>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</si>
  <si>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</si>
  <si>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</si>
  <si>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</si>
  <si>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</si>
  <si>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</si>
  <si>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</si>
  <si>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</si>
  <si>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</si>
  <si>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</si>
  <si>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</si>
  <si>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</si>
  <si>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</si>
  <si>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</si>
  <si>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</si>
  <si>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</si>
  <si>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</si>
  <si>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</si>
  <si>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</si>
  <si>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</si>
  <si>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</si>
  <si>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</si>
  <si>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</si>
  <si>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</si>
  <si>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</si>
  <si>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</si>
  <si>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</si>
  <si>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</si>
  <si>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</si>
  <si>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</si>
  <si>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</si>
  <si>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</si>
  <si>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</si>
  <si>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</si>
  <si>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</si>
  <si>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</si>
  <si>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</si>
  <si>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</si>
  <si>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</si>
  <si>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</si>
  <si>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</si>
  <si>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</si>
  <si>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</si>
  <si>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</si>
  <si>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</si>
  <si>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</si>
  <si>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</si>
  <si>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</si>
  <si>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</si>
  <si>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</si>
  <si>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</si>
  <si>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</si>
  <si>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</si>
  <si>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</si>
  <si>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</si>
  <si>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</si>
  <si>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</si>
  <si>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</si>
  <si>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</si>
  <si>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</si>
  <si>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</si>
  <si>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</si>
  <si>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</si>
  <si>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</si>
  <si>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</si>
  <si>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</si>
  <si>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</si>
  <si>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</si>
  <si>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</si>
  <si>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</si>
  <si>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</si>
  <si>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</si>
  <si>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</si>
  <si>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</si>
  <si>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</si>
  <si>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</si>
  <si>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</si>
  <si>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</si>
  <si>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</si>
  <si>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</si>
  <si>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</si>
  <si>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</si>
  <si>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</si>
  <si>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</si>
  <si>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</si>
  <si>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</si>
  <si>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</si>
  <si>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</si>
  <si>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</si>
  <si>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</si>
  <si>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</si>
  <si>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</si>
  <si>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</si>
  <si>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</si>
  <si>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</si>
  <si>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</si>
  <si>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</si>
  <si>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</si>
  <si>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</si>
  <si>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</si>
  <si>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</si>
  <si>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</si>
  <si>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</si>
  <si>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</si>
  <si>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</si>
  <si>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</si>
  <si>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</si>
  <si>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</si>
  <si>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</si>
  <si>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</si>
  <si>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</si>
  <si>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</si>
  <si>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</si>
  <si>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</si>
  <si>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</si>
  <si>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</si>
  <si>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</si>
  <si>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</si>
  <si>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</si>
  <si>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</si>
  <si>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</si>
  <si>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</si>
  <si>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</si>
  <si>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</si>
  <si>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</si>
  <si>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</si>
  <si>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</si>
  <si>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</si>
  <si>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</si>
  <si>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</si>
  <si>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</si>
  <si>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</si>
  <si>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</si>
  <si>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</si>
  <si>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</si>
  <si>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</si>
  <si>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</si>
  <si>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</si>
  <si>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</si>
  <si>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</si>
  <si>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</si>
  <si>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</si>
  <si>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</si>
  <si>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</si>
  <si>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</si>
  <si>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</si>
  <si>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</si>
  <si>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</si>
  <si>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</si>
  <si>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</si>
  <si>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</si>
  <si>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</si>
  <si>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</si>
  <si>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</si>
  <si>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</si>
  <si>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</si>
  <si>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</si>
  <si>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</si>
  <si>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</si>
  <si>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</si>
  <si>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</si>
  <si>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</si>
  <si>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</si>
  <si>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</si>
  <si>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</si>
  <si>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</si>
  <si>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</si>
  <si>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</si>
  <si>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</si>
  <si>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</si>
  <si>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</si>
  <si>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</si>
  <si>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</si>
  <si>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</si>
  <si>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</si>
  <si>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</si>
  <si>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</si>
  <si>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</si>
  <si>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</si>
  <si>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</si>
  <si>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</si>
  <si>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</si>
  <si>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</si>
  <si>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</si>
  <si>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</si>
  <si>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</si>
  <si>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</si>
  <si>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</si>
  <si>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</si>
  <si>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</si>
  <si>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</si>
  <si>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</si>
  <si>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</si>
  <si>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</si>
  <si>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</si>
  <si>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</si>
  <si>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</si>
  <si>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</si>
  <si>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</si>
  <si>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</si>
  <si>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</si>
  <si>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</si>
  <si>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</si>
  <si>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</si>
  <si>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</si>
  <si>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</si>
  <si>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</si>
  <si>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</si>
  <si>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</si>
  <si>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</si>
  <si>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</si>
  <si>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</si>
  <si>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</si>
  <si>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</si>
  <si>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</si>
  <si>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</si>
  <si>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</si>
  <si>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</si>
  <si>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</si>
  <si>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</si>
  <si>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</si>
  <si>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</si>
  <si>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</si>
  <si>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</si>
  <si>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</si>
  <si>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</si>
  <si>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</si>
  <si>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</si>
  <si>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</si>
  <si>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</si>
  <si>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</si>
  <si>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</si>
  <si>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</si>
  <si>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</si>
  <si>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</si>
  <si>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</si>
  <si>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</si>
  <si>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</si>
  <si>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</si>
  <si>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</si>
  <si>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</si>
  <si>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</si>
  <si>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</si>
  <si>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</si>
  <si>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</si>
  <si>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</si>
  <si>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</si>
  <si>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</si>
  <si>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</si>
  <si>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</si>
  <si>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</si>
  <si>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</si>
  <si>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</si>
  <si>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</si>
  <si>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</si>
  <si>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</si>
  <si>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</si>
  <si>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</si>
  <si>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</si>
  <si>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</si>
  <si>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</si>
  <si>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</si>
  <si>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</si>
  <si>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</si>
  <si>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</si>
  <si>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</si>
  <si>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</si>
  <si>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</si>
  <si>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</si>
  <si>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</si>
  <si>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</si>
  <si>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</si>
  <si>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</si>
  <si>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</si>
  <si>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</si>
  <si>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</si>
  <si>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</si>
  <si>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</si>
  <si>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</si>
  <si>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</si>
  <si>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</si>
  <si>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</si>
  <si>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</si>
  <si>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</si>
  <si>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</si>
  <si>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</si>
  <si>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</si>
  <si>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</si>
  <si>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</si>
  <si>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</si>
  <si>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</si>
  <si>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</si>
  <si>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</si>
  <si>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</si>
  <si>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</si>
  <si>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</si>
  <si>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</si>
  <si>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</si>
  <si>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</si>
  <si>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</si>
  <si>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</si>
  <si>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</si>
  <si>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</si>
  <si>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</si>
  <si>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</si>
  <si>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</si>
  <si>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</si>
  <si>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</si>
  <si>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</si>
  <si>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</si>
  <si>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</si>
  <si>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</si>
  <si>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</si>
  <si>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</si>
  <si>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</si>
  <si>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</si>
  <si>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</si>
  <si>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</si>
  <si>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</si>
  <si>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</si>
  <si>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</si>
  <si>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</si>
  <si>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</si>
  <si>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</si>
  <si>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</si>
  <si>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</si>
  <si>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</si>
  <si>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</si>
  <si>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</si>
  <si>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</si>
  <si>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</si>
  <si>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</si>
  <si>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</si>
  <si>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</si>
  <si>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</si>
  <si>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</si>
  <si>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</si>
  <si>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</si>
  <si>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</si>
  <si>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</si>
  <si>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</si>
  <si>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</si>
  <si>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</si>
  <si>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</si>
  <si>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</si>
  <si>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</si>
  <si>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</si>
  <si>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</si>
  <si>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</si>
  <si>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</si>
  <si>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</si>
  <si>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</si>
  <si>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</si>
  <si>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</si>
  <si>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</si>
  <si>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</si>
  <si>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</si>
  <si>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</si>
  <si>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</si>
  <si>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</si>
  <si>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</si>
  <si>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</si>
  <si>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</si>
  <si>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</si>
  <si>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</si>
  <si>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</si>
  <si>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</si>
  <si>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</si>
  <si>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</si>
  <si>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</si>
  <si>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</si>
  <si>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</si>
  <si>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</si>
  <si>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</si>
  <si>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</si>
  <si>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</si>
  <si>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</si>
  <si>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</si>
  <si>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</si>
  <si>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</si>
  <si>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</si>
  <si>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</si>
  <si>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</si>
  <si>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</si>
  <si>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</si>
  <si>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</si>
  <si>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</si>
  <si>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</si>
  <si>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</si>
  <si>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</si>
  <si>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</si>
  <si>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</si>
  <si>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</si>
  <si>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</si>
  <si>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</si>
  <si>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</si>
  <si>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</si>
  <si>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</si>
  <si>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</si>
  <si>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</si>
  <si>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</si>
  <si>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</si>
  <si>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</si>
  <si>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</si>
  <si>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</si>
  <si>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</si>
  <si>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</si>
  <si>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</si>
  <si>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</si>
  <si>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</si>
  <si>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</si>
  <si>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</si>
  <si>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</si>
  <si>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</si>
  <si>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</si>
  <si>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</si>
  <si>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</si>
  <si>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</si>
  <si>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</si>
  <si>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</si>
  <si>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</si>
  <si>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</si>
  <si>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</si>
  <si>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</si>
  <si>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</si>
  <si>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</si>
  <si>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</si>
  <si>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</si>
  <si>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</si>
  <si>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</si>
  <si>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</si>
  <si>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</si>
  <si>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</si>
  <si>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</si>
  <si>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</si>
  <si>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</si>
  <si>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</si>
  <si>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</si>
  <si>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</si>
  <si>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</si>
  <si>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</si>
  <si>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</si>
  <si>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</si>
  <si>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</si>
  <si>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</si>
  <si>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</si>
  <si>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</si>
  <si>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</si>
  <si>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</si>
  <si>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</si>
  <si>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</si>
  <si>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</si>
  <si>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</si>
  <si>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</si>
  <si>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</si>
  <si>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</si>
  <si>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</si>
  <si>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</si>
  <si>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</si>
  <si>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</si>
  <si>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</si>
  <si>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</si>
  <si>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</si>
  <si>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</si>
  <si>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</si>
  <si>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</si>
  <si>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</si>
  <si>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</si>
  <si>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</si>
  <si>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</si>
  <si>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</si>
  <si>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</si>
  <si>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</si>
  <si>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</si>
  <si>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</si>
  <si>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</si>
  <si>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</si>
  <si>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</si>
  <si>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</si>
  <si>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</si>
  <si>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</si>
  <si>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</si>
  <si>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</si>
  <si>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</si>
  <si>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</si>
  <si>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</si>
  <si>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</si>
  <si>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</si>
  <si>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</si>
  <si>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</si>
  <si>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</si>
  <si>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</si>
  <si>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</si>
  <si>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</si>
  <si>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</si>
  <si>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</si>
  <si>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</si>
  <si>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</si>
  <si>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</si>
  <si>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</si>
  <si>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</si>
  <si>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</si>
  <si>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</si>
  <si>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</si>
  <si>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</si>
  <si>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</si>
  <si>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</si>
  <si>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</si>
  <si>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</si>
  <si>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</si>
  <si>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</si>
  <si>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</si>
  <si>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</si>
  <si>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</si>
  <si>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</si>
  <si>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</si>
  <si>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</si>
  <si>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</si>
  <si>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</si>
  <si>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</si>
  <si>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</si>
  <si>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</si>
  <si>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</si>
  <si>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</si>
  <si>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</si>
  <si>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</si>
  <si>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</si>
  <si>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</si>
  <si>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</si>
  <si>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</si>
  <si>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</si>
  <si>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</si>
  <si>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</si>
  <si>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</si>
  <si>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</si>
  <si>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</si>
  <si>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</si>
  <si>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</si>
  <si>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</si>
  <si>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</si>
  <si>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</si>
  <si>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</si>
  <si>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</si>
  <si>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</si>
  <si>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</si>
  <si>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</si>
  <si>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</si>
  <si>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</si>
  <si>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</si>
  <si>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</si>
  <si>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</si>
  <si>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</si>
  <si>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</si>
  <si>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</si>
  <si>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</si>
  <si>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</si>
  <si>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</si>
  <si>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</si>
  <si>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</si>
  <si>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</si>
  <si>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</si>
  <si>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</si>
  <si>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</si>
  <si>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</si>
  <si>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</si>
  <si>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</si>
  <si>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</si>
  <si>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</si>
  <si>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</si>
  <si>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</si>
  <si>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</si>
  <si>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</si>
  <si>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</si>
  <si>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</si>
  <si>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</si>
  <si>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</si>
  <si>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</si>
  <si>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</si>
  <si>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</si>
  <si>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</si>
  <si>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</si>
  <si>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</si>
  <si>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</si>
  <si>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</si>
  <si>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</si>
  <si>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</si>
  <si>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</si>
  <si>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</si>
  <si>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</si>
  <si>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</si>
  <si>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</si>
  <si>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</si>
  <si>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</si>
  <si>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</si>
  <si>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</si>
  <si>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</si>
  <si>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</si>
  <si>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</si>
  <si>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</si>
  <si>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</si>
  <si>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</si>
  <si>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</si>
  <si>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</si>
  <si>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</si>
  <si>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</si>
  <si>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</si>
  <si>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</si>
  <si>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</si>
  <si>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</si>
  <si>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</si>
  <si>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</si>
  <si>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</si>
  <si>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</si>
  <si>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</si>
  <si>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</si>
  <si>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</si>
  <si>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</si>
  <si>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</si>
  <si>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</si>
  <si>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</si>
  <si>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</si>
  <si>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</si>
  <si>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</si>
  <si>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</si>
  <si>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</si>
  <si>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</si>
  <si>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</si>
  <si>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</si>
  <si>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</si>
  <si>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</si>
  <si>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</si>
  <si>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</si>
  <si>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</si>
  <si>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</si>
  <si>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</si>
  <si>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</si>
  <si>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</si>
  <si>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</si>
  <si>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</si>
  <si>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</si>
  <si>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</si>
  <si>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</si>
  <si>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</si>
  <si>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</si>
  <si>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</si>
  <si>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</si>
  <si>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</si>
  <si>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</si>
  <si>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</si>
  <si>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</si>
  <si>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</si>
  <si>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</si>
  <si>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</si>
  <si>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</si>
  <si>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</si>
  <si>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</si>
  <si>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</si>
  <si>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</si>
  <si>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</si>
  <si>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</si>
  <si>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</si>
  <si>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</si>
  <si>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</si>
  <si>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</si>
  <si>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</si>
  <si>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</si>
  <si>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</si>
  <si>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</si>
  <si>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</si>
  <si>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</si>
  <si>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</si>
  <si>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</si>
  <si>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</si>
  <si>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</si>
  <si>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</si>
  <si>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</si>
  <si>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</si>
  <si>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</si>
  <si>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</si>
  <si>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</si>
  <si>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</si>
  <si>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</si>
  <si>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</si>
  <si>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</si>
  <si>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</si>
  <si>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</si>
  <si>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</si>
  <si>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</si>
  <si>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</si>
  <si>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</si>
  <si>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</si>
  <si>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</si>
  <si>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</si>
  <si>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</si>
  <si>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</si>
  <si>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</si>
  <si>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</si>
  <si>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</si>
  <si>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</si>
  <si>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</si>
  <si>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</si>
  <si>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</si>
  <si>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</si>
  <si>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</si>
  <si>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</si>
  <si>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</si>
  <si>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</si>
  <si>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</si>
  <si>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</si>
  <si>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</si>
  <si>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</si>
  <si>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</si>
  <si>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</si>
  <si>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</si>
  <si>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</si>
  <si>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</si>
  <si>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</si>
  <si>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</si>
  <si>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</si>
  <si>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</si>
  <si>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</si>
  <si>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</si>
  <si>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</si>
  <si>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</si>
  <si>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</si>
  <si>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</si>
  <si>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</si>
  <si>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</si>
  <si>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</si>
  <si>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</si>
  <si>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</si>
  <si>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</si>
  <si>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</si>
  <si>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</si>
  <si>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</si>
  <si>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</si>
  <si>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</si>
  <si>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</si>
  <si>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</si>
  <si>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</si>
  <si>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</si>
  <si>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</si>
  <si>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</si>
  <si>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</si>
  <si>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</si>
  <si>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</si>
  <si>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</si>
  <si>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</si>
  <si>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</si>
  <si>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</si>
  <si>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</si>
  <si>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</si>
  <si>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</si>
  <si>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</si>
  <si>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</si>
  <si>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</si>
  <si>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</si>
  <si>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</si>
  <si>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</si>
  <si>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</si>
  <si>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</si>
  <si>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</si>
  <si>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</si>
  <si>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</si>
  <si>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</si>
  <si>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</si>
  <si>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</si>
  <si>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</si>
  <si>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</si>
  <si>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</si>
  <si>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</si>
  <si>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</si>
  <si>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</si>
  <si>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</si>
  <si>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</si>
  <si>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</si>
  <si>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</si>
  <si>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</si>
  <si>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</si>
  <si>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</si>
  <si>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</si>
  <si>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</si>
  <si>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</si>
  <si>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</si>
  <si>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</si>
  <si>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</si>
  <si>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</si>
  <si>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</si>
  <si>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</si>
  <si>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</si>
  <si>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</si>
  <si>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</si>
  <si>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</si>
  <si>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</si>
  <si>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</si>
  <si>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</si>
  <si>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</si>
  <si>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</si>
  <si>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</si>
  <si>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</si>
  <si>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</si>
  <si>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</si>
  <si>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</si>
  <si>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</si>
  <si>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</si>
  <si>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</si>
  <si>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</si>
  <si>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</si>
  <si>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</si>
  <si>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</si>
  <si>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</si>
  <si>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</si>
  <si>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</si>
  <si>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</si>
  <si>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</si>
  <si>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</si>
  <si>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</si>
  <si>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</si>
  <si>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</si>
  <si>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</si>
  <si>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</si>
  <si>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</si>
  <si>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</si>
  <si>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</si>
  <si>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</si>
  <si>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</si>
  <si>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</si>
  <si>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</si>
  <si>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</si>
  <si>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</si>
  <si>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</si>
  <si>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</si>
  <si>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</si>
  <si>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</si>
  <si>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</si>
  <si>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</si>
  <si>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</si>
  <si>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</si>
  <si>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</si>
  <si>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</si>
  <si>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</si>
  <si>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</si>
  <si>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</si>
  <si>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</si>
  <si>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</si>
  <si>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</si>
  <si>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</si>
  <si>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</si>
  <si>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</si>
  <si>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</si>
  <si>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</si>
  <si>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</si>
  <si>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</si>
  <si>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</si>
  <si>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</si>
  <si>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</si>
  <si>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</si>
  <si>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</si>
  <si>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</si>
  <si>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</si>
  <si>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</si>
  <si>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</si>
  <si>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</si>
  <si>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</si>
  <si>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</si>
  <si>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</si>
  <si>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</si>
  <si>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</si>
  <si>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</si>
  <si>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</si>
  <si>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</si>
  <si>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</si>
  <si>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</si>
  <si>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</si>
  <si>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</si>
  <si>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</si>
  <si>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</si>
  <si>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</si>
  <si>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</si>
  <si>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</si>
  <si>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</si>
  <si>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</si>
  <si>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</si>
  <si>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</si>
  <si>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</si>
  <si>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</si>
  <si>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</si>
  <si>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</si>
  <si>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</si>
  <si>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</si>
  <si>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</si>
  <si>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</si>
  <si>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</si>
  <si>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</si>
  <si>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</si>
  <si>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</si>
  <si>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</si>
  <si>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</si>
  <si>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</si>
  <si>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</si>
  <si>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</si>
  <si>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</si>
  <si>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</si>
  <si>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</si>
  <si>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</si>
  <si>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</si>
  <si>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</si>
  <si>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</si>
  <si>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</si>
  <si>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</si>
  <si>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</si>
  <si>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</si>
  <si>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</si>
  <si>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</si>
  <si>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</si>
  <si>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</si>
  <si>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</si>
  <si>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</si>
  <si>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</si>
  <si>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</si>
  <si>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</si>
  <si>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</si>
  <si>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</si>
  <si>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</si>
  <si>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</si>
  <si>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</si>
  <si>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</si>
  <si>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</si>
  <si>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</si>
  <si>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</si>
  <si>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</si>
  <si>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</si>
  <si>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</si>
  <si>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</si>
  <si>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</si>
  <si>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</si>
  <si>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</si>
  <si>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</si>
  <si>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</si>
  <si>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</si>
  <si>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</si>
  <si>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</si>
  <si>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</si>
  <si>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</si>
  <si>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</si>
  <si>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</si>
  <si>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</si>
  <si>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</si>
  <si>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</si>
  <si>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</si>
  <si>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</si>
  <si>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</si>
  <si>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</si>
  <si>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</si>
  <si>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</si>
  <si>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</si>
  <si>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</si>
  <si>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</si>
  <si>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</si>
  <si>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</si>
  <si>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</si>
  <si>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</si>
  <si>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</si>
  <si>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</si>
  <si>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</si>
  <si>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</si>
  <si>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</si>
  <si>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</si>
  <si>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</si>
  <si>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</si>
  <si>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</si>
  <si>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</si>
  <si>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</si>
  <si>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</si>
  <si>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</si>
  <si>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</si>
  <si>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</si>
  <si>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</si>
  <si>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</si>
  <si>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</si>
  <si>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</si>
  <si>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</si>
  <si>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</si>
  <si>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</si>
  <si>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</si>
  <si>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</si>
  <si>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</si>
  <si>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</si>
  <si>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</si>
  <si>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</si>
  <si>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</si>
  <si>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</si>
  <si>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</si>
  <si>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</si>
  <si>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</si>
  <si>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</si>
  <si>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</si>
  <si>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</si>
  <si>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</si>
  <si>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</si>
  <si>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</si>
  <si>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</si>
  <si>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</si>
  <si>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</si>
  <si>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</si>
  <si>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</si>
  <si>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</si>
  <si>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</si>
  <si>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</si>
  <si>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</si>
  <si>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</si>
  <si>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</si>
  <si>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</si>
  <si>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</si>
  <si>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</si>
  <si>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</si>
  <si>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</si>
  <si>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</si>
  <si>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</si>
  <si>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</si>
  <si>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</si>
  <si>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</si>
  <si>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</si>
  <si>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</si>
  <si>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</si>
  <si>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</si>
  <si>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</si>
  <si>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</si>
  <si>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</si>
  <si>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</si>
  <si>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</si>
  <si>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</si>
  <si>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</si>
  <si>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</si>
  <si>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</si>
  <si>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</si>
  <si>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</si>
  <si>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</si>
  <si>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</si>
  <si>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</si>
  <si>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</si>
  <si>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</si>
  <si>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</si>
  <si>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</si>
  <si>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</si>
  <si>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</si>
  <si>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</si>
  <si>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</si>
  <si>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</si>
  <si>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</si>
  <si>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</si>
  <si>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</si>
  <si>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</si>
  <si>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</si>
  <si>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</si>
  <si>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</si>
  <si>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</si>
  <si>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</si>
  <si>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</si>
  <si>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</si>
  <si>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</si>
  <si>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</si>
  <si>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</si>
  <si>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</si>
  <si>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</si>
  <si>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</si>
  <si>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</si>
  <si>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</si>
  <si>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</si>
  <si>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</si>
  <si>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</si>
  <si>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</si>
  <si>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</si>
  <si>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</si>
  <si>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</si>
  <si>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</si>
  <si>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</si>
  <si>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</si>
  <si>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</si>
  <si>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</si>
  <si>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</si>
  <si>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</si>
  <si>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</si>
  <si>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</si>
  <si>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</si>
  <si>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</si>
  <si>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</si>
  <si>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</si>
  <si>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</si>
  <si>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</si>
  <si>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</si>
  <si>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</si>
  <si>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</si>
  <si>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</si>
  <si>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</si>
  <si>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</si>
  <si>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</si>
  <si>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</si>
  <si>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</si>
  <si>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</si>
  <si>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</si>
  <si>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</si>
  <si>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</si>
  <si>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</si>
  <si>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</si>
  <si>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</si>
  <si>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</si>
  <si>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</si>
  <si>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</si>
  <si>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</si>
  <si>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</si>
  <si>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</si>
  <si>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</si>
  <si>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</si>
  <si>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</si>
  <si>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</si>
  <si>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</si>
  <si>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</si>
  <si>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</si>
  <si>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</si>
  <si>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</si>
  <si>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</si>
  <si>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</si>
  <si>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</si>
  <si>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</si>
  <si>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</si>
  <si>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</si>
  <si>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</si>
  <si>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</si>
  <si>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</si>
  <si>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</si>
  <si>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</si>
  <si>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</si>
  <si>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</si>
  <si>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</si>
  <si>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</si>
  <si>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</si>
  <si>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</si>
  <si>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</si>
  <si>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</si>
  <si>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</si>
  <si>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</si>
  <si>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</si>
  <si>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</si>
  <si>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</si>
  <si>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</si>
  <si>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</si>
  <si>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</si>
  <si>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</si>
  <si>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</si>
  <si>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</si>
  <si>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</si>
  <si>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</si>
  <si>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</si>
  <si>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</si>
  <si>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</si>
  <si>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</si>
  <si>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</si>
  <si>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</si>
  <si>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</si>
  <si>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</si>
  <si>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</si>
  <si>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</si>
  <si>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</si>
  <si>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</si>
  <si>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</si>
  <si>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</si>
  <si>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</si>
  <si>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</si>
  <si>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</si>
  <si>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</si>
  <si>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</si>
  <si>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</si>
  <si>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</si>
  <si>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</si>
  <si>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</si>
  <si>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</si>
  <si>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</si>
  <si>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</si>
  <si>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</si>
  <si>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</si>
  <si>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</si>
  <si>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</si>
  <si>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</si>
  <si>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</si>
  <si>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</si>
  <si>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</si>
  <si>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</si>
  <si>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</si>
  <si>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</si>
  <si>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</si>
  <si>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</si>
  <si>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</si>
  <si>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</si>
  <si>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</si>
  <si>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</si>
  <si>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</si>
  <si>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</si>
  <si>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</si>
  <si>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</si>
  <si>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</si>
  <si>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</si>
  <si>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</si>
  <si>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</si>
  <si>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</si>
  <si>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</si>
  <si>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</si>
  <si>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</si>
  <si>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</si>
  <si>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</si>
  <si>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</si>
  <si>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</si>
  <si>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</si>
  <si>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</si>
  <si>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</si>
  <si>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</si>
  <si>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</si>
  <si>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</si>
  <si>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</si>
  <si>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</si>
  <si>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</si>
  <si>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</si>
  <si>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</si>
  <si>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</si>
  <si>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</si>
  <si>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</si>
  <si>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</si>
  <si>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</si>
  <si>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</si>
  <si>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</si>
  <si>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</si>
  <si>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</si>
  <si>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</si>
  <si>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</si>
  <si>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</si>
  <si>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</si>
  <si>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</si>
  <si>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</si>
  <si>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</si>
  <si>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</si>
  <si>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</si>
  <si>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</si>
  <si>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</si>
  <si>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</si>
  <si>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</si>
  <si>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</si>
  <si>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</si>
  <si>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</si>
  <si>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</si>
  <si>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</si>
  <si>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</si>
  <si>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</si>
  <si>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</si>
  <si>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</si>
  <si>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</si>
  <si>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</si>
  <si>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</si>
  <si>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</si>
  <si>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</si>
  <si>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</si>
  <si>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</si>
  <si>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</si>
  <si>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</si>
  <si>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</si>
  <si>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</si>
  <si>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</si>
  <si>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</si>
  <si>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</si>
  <si>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</si>
  <si>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</si>
  <si>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</si>
  <si>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</si>
  <si>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</si>
  <si>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</si>
  <si>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</si>
  <si>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</si>
  <si>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</si>
  <si>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</si>
  <si>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</si>
  <si>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</si>
  <si>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</si>
  <si>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</si>
  <si>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</si>
  <si>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</si>
  <si>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</si>
  <si>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</si>
  <si>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</si>
  <si>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</si>
  <si>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</si>
  <si>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</si>
  <si>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</si>
  <si>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</si>
  <si>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</si>
  <si>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</si>
  <si>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</si>
  <si>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</si>
  <si>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</si>
  <si>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</si>
  <si>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</si>
  <si>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</si>
  <si>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</si>
  <si>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</si>
  <si>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</si>
  <si>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</si>
  <si>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</si>
  <si>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</si>
  <si>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</si>
  <si>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</si>
  <si>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</si>
  <si>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</si>
  <si>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</si>
  <si>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</si>
  <si>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</si>
  <si>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</si>
  <si>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</si>
  <si>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</si>
  <si>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</si>
  <si>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</si>
  <si>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</si>
  <si>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</si>
  <si>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</si>
  <si>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</si>
  <si>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</si>
  <si>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</si>
  <si>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</si>
  <si>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</si>
  <si>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</si>
  <si>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</si>
  <si>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</si>
  <si>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</si>
  <si>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</si>
  <si>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</si>
  <si>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</si>
  <si>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</si>
  <si>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</si>
  <si>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</si>
  <si>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</si>
  <si>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</si>
  <si>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</si>
  <si>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</si>
  <si>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</si>
  <si>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</si>
  <si>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</si>
  <si>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</si>
  <si>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</si>
  <si>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</si>
  <si>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</si>
  <si>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</si>
  <si>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</si>
  <si>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</si>
  <si>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</si>
  <si>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</si>
  <si>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</si>
  <si>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</si>
  <si>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</si>
  <si>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</si>
  <si>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</si>
  <si>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</si>
  <si>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</si>
  <si>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</si>
  <si>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</si>
  <si>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</si>
  <si>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</si>
  <si>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</si>
  <si>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</si>
  <si>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</si>
  <si>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</si>
  <si>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</si>
  <si>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</si>
  <si>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</si>
  <si>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</si>
  <si>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</si>
  <si>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</si>
  <si>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</si>
  <si>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</si>
  <si>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</si>
  <si>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</si>
  <si>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</si>
  <si>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</si>
  <si>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</si>
  <si>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</si>
  <si>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</si>
  <si>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</si>
  <si>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</si>
  <si>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</si>
  <si>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</si>
  <si>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</si>
  <si>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</si>
  <si>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</si>
  <si>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</si>
  <si>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</si>
  <si>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</si>
  <si>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</si>
  <si>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</si>
  <si>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</si>
  <si>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</si>
  <si>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</si>
  <si>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</si>
  <si>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</si>
  <si>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</si>
  <si>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</si>
  <si>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</si>
  <si>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</si>
  <si>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</si>
  <si>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</si>
  <si>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</si>
  <si>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</si>
  <si>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</si>
  <si>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</si>
  <si>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</si>
  <si>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</si>
  <si>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</si>
  <si>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</si>
  <si>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</si>
  <si>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</si>
  <si>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</si>
  <si>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</si>
  <si>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</si>
  <si>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</si>
  <si>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</si>
  <si>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</si>
  <si>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</si>
  <si>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</si>
  <si>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</si>
  <si>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</si>
  <si>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</si>
  <si>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</si>
  <si>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</si>
  <si>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</si>
  <si>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</si>
  <si>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</si>
  <si>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</si>
  <si>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</si>
  <si>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</si>
  <si>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</si>
  <si>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</si>
  <si>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</si>
  <si>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</si>
  <si>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</si>
  <si>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</si>
  <si>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</si>
  <si>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</si>
  <si>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</si>
  <si>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</si>
  <si>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</si>
  <si>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</si>
  <si>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</si>
  <si>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</si>
  <si>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</si>
  <si>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</si>
  <si>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</si>
  <si>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</si>
  <si>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</si>
  <si>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</si>
  <si>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</si>
  <si>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</si>
  <si>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</si>
  <si>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</si>
  <si>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</si>
  <si>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</si>
  <si>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</si>
  <si>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</si>
  <si>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</si>
  <si>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</si>
  <si>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</si>
  <si>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</si>
  <si>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</si>
  <si>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</si>
  <si>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</si>
  <si>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</si>
  <si>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</si>
  <si>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</si>
  <si>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</si>
  <si>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</si>
  <si>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</si>
  <si>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</si>
  <si>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</si>
  <si>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</si>
  <si>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</si>
  <si>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</si>
  <si>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</si>
  <si>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</si>
  <si>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</si>
  <si>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</si>
  <si>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</si>
  <si>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</si>
  <si>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</si>
  <si>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</si>
  <si>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</si>
  <si>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</si>
  <si>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</si>
  <si>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</si>
  <si>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</si>
  <si>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</si>
  <si>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</si>
  <si>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</si>
  <si>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</si>
  <si>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</si>
  <si>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</si>
  <si>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</si>
  <si>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</si>
  <si>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</si>
  <si>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</si>
  <si>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</si>
  <si>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</si>
  <si>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</si>
  <si>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</si>
  <si>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</si>
  <si>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</si>
  <si>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</si>
  <si>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</si>
  <si>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</si>
  <si>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</si>
  <si>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</si>
  <si>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</si>
  <si>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</si>
  <si>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</si>
  <si>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</si>
  <si>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</si>
  <si>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</si>
  <si>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</si>
  <si>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</si>
  <si>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</si>
  <si>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</si>
  <si>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</si>
  <si>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</si>
  <si>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</si>
  <si>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</si>
  <si>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</si>
  <si>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</si>
  <si>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</si>
  <si>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</si>
  <si>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</si>
  <si>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</si>
  <si>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</si>
  <si>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</si>
  <si>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</si>
  <si>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</si>
  <si>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</si>
  <si>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</si>
  <si>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</si>
  <si>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</si>
  <si>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</si>
  <si>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</si>
  <si>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</si>
  <si>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</si>
  <si>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</si>
  <si>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</si>
  <si>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</si>
  <si>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</si>
  <si>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</si>
  <si>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</si>
  <si>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</si>
  <si>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</si>
  <si>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</si>
  <si>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</si>
  <si>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</si>
  <si>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</si>
  <si>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</si>
  <si>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</si>
  <si>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</si>
  <si>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</si>
  <si>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</si>
  <si>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</si>
  <si>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</si>
  <si>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</si>
  <si>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</si>
  <si>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</si>
  <si>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</si>
  <si>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</si>
  <si>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</si>
  <si>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</si>
  <si>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</si>
  <si>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</si>
  <si>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</si>
  <si>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</si>
  <si>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</si>
  <si>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</si>
  <si>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</si>
  <si>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</si>
  <si>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</si>
  <si>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</si>
  <si>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</si>
  <si>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</si>
  <si>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</si>
  <si>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</si>
  <si>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</si>
  <si>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</si>
  <si>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</si>
  <si>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</si>
  <si>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</si>
  <si>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</si>
  <si>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</si>
  <si>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</si>
  <si>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</si>
  <si>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</si>
  <si>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</si>
  <si>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</si>
  <si>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</si>
  <si>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</si>
  <si>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</si>
  <si>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</si>
  <si>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</si>
  <si>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</si>
  <si>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</si>
  <si>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</si>
  <si>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</si>
  <si>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</si>
  <si>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</si>
  <si>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</si>
  <si>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</si>
  <si>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</si>
  <si>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</si>
  <si>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</si>
  <si>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</si>
  <si>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</si>
  <si>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</si>
  <si>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</si>
  <si>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</si>
  <si>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</si>
  <si>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</si>
  <si>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</si>
  <si>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</si>
  <si>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</si>
  <si>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</si>
  <si>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</si>
  <si>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</si>
  <si>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</si>
  <si>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</si>
  <si>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</si>
  <si>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</si>
  <si>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</si>
  <si>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</si>
  <si>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</si>
  <si>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</si>
  <si>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</si>
  <si>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</si>
  <si>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</si>
  <si>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</si>
  <si>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</si>
  <si>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</si>
  <si>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</si>
  <si>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</si>
  <si>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</si>
  <si>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</si>
  <si>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</si>
  <si>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</si>
  <si>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</si>
  <si>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</si>
  <si>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</si>
  <si>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</si>
  <si>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</si>
  <si>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</si>
  <si>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</si>
  <si>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</si>
  <si>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</si>
  <si>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</si>
  <si>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</si>
  <si>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</si>
  <si>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</si>
  <si>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</si>
  <si>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</si>
  <si>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</si>
  <si>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</si>
  <si>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</si>
  <si>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</si>
  <si>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</si>
  <si>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</si>
  <si>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</si>
  <si>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</si>
  <si>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</si>
  <si>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</si>
  <si>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</si>
  <si>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</si>
  <si>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</si>
  <si>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</si>
  <si>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</si>
  <si>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</si>
  <si>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</si>
  <si>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</si>
  <si>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</si>
  <si>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</si>
  <si>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</si>
  <si>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</si>
  <si>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</si>
  <si>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</si>
  <si>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</si>
  <si>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</si>
  <si>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</si>
  <si>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</si>
  <si>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</si>
  <si>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</si>
  <si>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</si>
  <si>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</si>
  <si>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</si>
  <si>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</si>
  <si>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</si>
  <si>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</si>
  <si>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</si>
  <si>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</si>
  <si>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</si>
  <si>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</si>
  <si>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</si>
  <si>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</si>
  <si>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</si>
  <si>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</si>
  <si>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</si>
  <si>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</si>
  <si>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</si>
  <si>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</si>
  <si>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</si>
  <si>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</si>
  <si>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</si>
  <si>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</si>
  <si>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</si>
  <si>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</si>
  <si>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</si>
  <si>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</si>
  <si>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</si>
  <si>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</si>
  <si>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</si>
  <si>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</si>
  <si>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</si>
  <si>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</si>
  <si>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</si>
  <si>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</si>
  <si>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</si>
  <si>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</si>
  <si>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</si>
  <si>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</si>
  <si>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</si>
  <si>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</si>
  <si>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</si>
  <si>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</si>
  <si>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</si>
  <si>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</si>
  <si>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</si>
  <si>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</si>
  <si>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</si>
  <si>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</si>
  <si>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</si>
  <si>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</si>
  <si>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</si>
  <si>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</si>
  <si>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</si>
  <si>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</si>
  <si>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</si>
  <si>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</si>
  <si>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</si>
  <si>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</si>
  <si>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</si>
  <si>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</si>
  <si>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</si>
  <si>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</si>
  <si>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</si>
  <si>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</si>
  <si>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</si>
  <si>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</si>
  <si>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</si>
  <si>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</si>
  <si>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</si>
  <si>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</si>
  <si>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</si>
  <si>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</si>
  <si>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</si>
  <si>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</si>
  <si>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</si>
  <si>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</si>
  <si>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</si>
  <si>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</si>
  <si>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</si>
  <si>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</si>
  <si>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</si>
  <si>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</si>
  <si>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</si>
  <si>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PCM-20251206-00001795</t>
  </si>
  <si>
    <t>ETA 25 min</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</si>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</sst>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8" totalsRowShown="0" headerRowDxfId="62" dataDxfId="61" headerRowBorderDxfId="59" tableBorderDxfId="60">
  <autoFilter ref="A1:L9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335.14712337963283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45998.095549305559</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45998.095549305559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45998.095549305559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45998.095549305559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45998.095549305559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45998.095549305559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45998.095549305559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45998.095549305559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45998.095549305559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45998.095549305559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45998.095549305559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45998.095549305559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45998.095549305559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45998.095549305559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45998.095549305559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45998.095549305559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45998.095549305559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45998.095549305559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45998.095549305559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45998.095549305559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45998.095549305559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45998.095549305559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45998.095549305559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45998.095549305559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45998.095549305559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45998.095549305559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45998.095549305559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45998.095549305559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45998.095549305559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45998.095549305559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45998.095549305559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45998.095549305559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45998.095549305559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45998.095549305559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45998.095549305559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45998.095549305559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45998.095549305559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45998.095549305559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45998.095549305559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45998.095549305559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45998.095549305559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45998.095549305559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45998.095549305559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45998.095549305559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45998.095549305559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45998.095549305559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45998.095549305559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45998.095549305559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45998.095549305559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45998.095549305559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45998.095549305559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45998.095549305559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45998.095549305559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45998.095549305559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45998.095549305559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45998.095549305559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45998.095549305559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45998.095549305559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45998.095549305559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45998.095549305559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45998.095549305559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45998.095549305559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45998.095549305559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45998.095549305559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45998.095549305559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45998.095549305559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45998.095549305559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45998.095549305559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45998.095549305559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45998.095549305559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45998.095549305559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45998.095549305559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45998.095549305559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45998.095549305559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45998.095549305559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45998.095549305559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45998.095549305559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45998.095549305559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45998.095549305559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45998.095549305559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45998.095549305559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45998.095549305559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45998.095549305559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45998.095549305559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45998.095549305559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45998.095549305559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45998.095549305559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45998.095549305559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45998.095549305559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45998.095549305559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45998.095549305559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45998.095549305559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45998.095549305559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45998.095549305559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45998.095549305559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45998.095549305559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45998.095549305559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45998.095549305559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45998.095549305559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45998.095549305559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45998.095549305559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45998.095549305559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45998.095549305559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45998.095549305559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45998.095549305559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45998.095549305559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45998.095549305559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45998.095549305559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45998.095549305559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45998.095549305559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45998.095549305559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45998.095549305559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45998.095549305559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45998.095549305559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45998.095549305559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45998.095549305559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45998.095549305559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45998.095549305559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45998.095549305559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45998.095549305559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45998.095549305559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45998.095549305559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45998.095549305559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45998.095549305559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45998.095549305559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45998.095549305559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45998.095549305559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45998.095549305559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45998.095549305559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45998.095549305559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45998.095549305559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45998.095549305559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45998.095549305559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45998.095549305559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45998.095549305559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45998.095549305559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45998.095549305559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45998.095549305559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45998.095549305559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45998.095549305559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45998.095549305559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45998.095549305559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45998.095549305559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45998.095549305559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45998.095549305559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45998.095549305559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45998.095549305559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45998.095549305559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45998.095549305559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45998.095549305559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45998.095549305559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45998.095549305559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45998.095549305559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45998.095549305559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45998.095549305559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45998.095549305559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45998.095549305559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45998.095549305559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45998.095549305559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45998.095549305559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45998.095549305559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45998.095549305559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45998.095549305559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45998.095549305559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45998.095549305559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45998.095549305559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45998.095549305559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45998.095549305559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45998.095549305559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45998.095549305559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45998.095549305559</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45998.095549305559</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45998.095549305559</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45998.095549305559</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45998.095549305559</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45998.095549305559</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45998.095549305559</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45998.095549305559</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45998.095549305559</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45998.095549305559</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45998.095549305559</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45998.095549305559</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45998.095549305559</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45998.095549305559</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45998.095549305559</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45998.095549305559</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A2D2E1DA-F225-42A1-99C2-67A2DF2BD7C3}"/>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173.0957113425975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13.708130324077501</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0.74016736111661885</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45998.095549305559</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45998.095549305559</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45998.095549305559</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45998.095549305559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45998.095549305559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45998.095549305559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45998.095549305559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45998.095549305559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45998.095549305559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45998.095549305559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45998.095549305559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45998.095549305559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45998.095549305559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45998.095549305559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45998.095549305559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45998.095549305559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45998.095549305559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45998.095549305559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45998.095549305559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45998.095549305559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45998.095549305559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45998.095549305559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45998.095549305559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45998.095549305559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45998.095549305559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45998.095549305559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45998.095549305559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45998.095549305559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45998.095549305559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45998.095549305559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45998.095549305559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45998.095549305559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45998.095549305559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45998.095549305559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45998.095549305559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45998.095549305559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45998.095549305559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45998.095549305559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45998.095549305559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45998.095549305559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45998.095549305559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45998.095549305559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45998.095549305559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45998.095549305559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45998.095549305559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45998.095549305559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45998.095549305559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45998.095549305559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45998.095549305559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45998.095549305559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45998.095549305559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45998.095549305559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45998.095549305559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45998.095549305559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45998.095549305559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45998.095549305559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45998.095549305559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45998.095549305559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45998.095549305559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45998.095549305559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45998.095549305559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45998.095549305559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45998.095549305559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45998.095549305559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45998.095549305559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45998.095549305559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45998.095549305559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45998.095549305559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45998.095549305559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45998.095549305559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45998.095549305559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45998.095549305559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45998.095549305559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45998.095549305559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45998.095549305559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45998.095549305559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45998.095549305559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45998.095549305559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45998.095549305559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45998.095549305559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45998.095549305559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45998.095549305559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45998.095549305559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45998.095549305559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45998.095549305559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45998.095549305559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45998.095549305559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45998.095549305559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45998.095549305559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45998.095549305559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45998.095549305559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45998.095549305559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45998.095549305559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45998.095549305559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45998.095549305559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45998.095549305559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45998.095549305559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45998.095549305559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45998.095549305559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45998.095549305559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45998.095549305559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45998.095549305559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45998.095549305559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45998.095549305559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45998.095549305559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45998.095549305559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45998.095549305559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45998.095549305559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45998.095549305559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45998.095549305559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45998.095549305559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45998.095549305559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45998.095549305559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45998.095549305559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45998.095549305559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45998.095549305559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45998.095549305559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45998.095549305559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45998.095549305559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45998.095549305559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45998.095549305559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45998.095549305559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45998.095549305559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45998.095549305559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45998.095549305559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45998.095549305559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45998.095549305559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45998.095549305559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45998.095549305559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45998.095549305559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45998.095549305559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45998.095549305559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45998.095549305559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45998.095549305559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45998.095549305559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45998.095549305559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45998.095549305559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45998.095549305559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45998.095549305559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45998.095549305559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45998.095549305559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45998.095549305559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45998.095549305559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45998.095549305559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45998.095549305559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45998.095549305559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45998.095549305559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45998.095549305559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45998.095549305559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45998.095549305559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45998.095549305559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45998.095549305559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45998.095549305559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45998.095549305559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45998.095549305559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45998.095549305559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45998.095549305559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45998.095549305559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45998.095549305559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45998.095549305559</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45998.095549305559</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45998.095549305559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45998.095549305559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45998.095549305559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45998.095549305559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45998.095549305559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45998.095549305559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45998.095549305559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45998.095549305559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45998.095549305559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45998.095549305559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45998.095549305559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45998.095549305559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45998.095549305559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45998.095549305559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45998.095549305559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45998.095549305559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45998.095549305559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45998.095549305559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45998.095549305559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45998.095549305559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45998.095549305559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45998.095549305559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45998.095549305559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45998.095549305559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45998.095549305559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45998.095549305559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45998.095549305559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45998.095549305559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45998.095549305559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45998.095549305559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45998.095549305559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45998.095549305559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45998.095549305559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45998.095549305559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45998.095549305559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45998.095549305559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45998.095549305559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45998.095549305559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45998.095549305559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45998.095549305559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45998.095549305559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45998.095549305559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45998.095549305559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45998.095549305559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45998.095549305559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45998.095549305559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45998.095549305559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45998.095549305559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45998.095549305559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45998.095549305559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45998.095549305559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45998.095549305559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45998.095549305559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45998.095549305559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45998.095549305559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45998.095549305559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45998.095549305559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45998.095549305559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45998.095549305559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45998.095549305559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45998.095549305559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45998.095549305559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45998.095549305559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45998.095549305559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45998.095549305559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45998.095549305559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45998.095549305559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45998.095549305559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45998.095549305559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45998.095549305559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45998.095549305559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45998.095549305559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45998.095549305559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45998.095549305559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45998.095549305559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45998.095549305559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45998.095549305559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45998.095549305559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45998.095549305559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45998.095549305559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45998.095549305559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45998.095549305559</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45998.095549305559</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45998.095549305559</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45998.095549305559</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45998.095549305559</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45998.095549305559</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45998.095549305559</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45998.095549305559</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45998.095549305559</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45998.095549305559</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45998.095549305559</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45998.095549305559</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45998.095549305559</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45998.095549305559</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45998.095549305559</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45998.095549305559</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45998.095549305559</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45998.095549305559</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45998.095549305559</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45998.095549305559</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45998.095549305559</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45998.095549305559</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45998.095549305559</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45998.095549305559</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45998.095549305559</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45998.095549305559</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45998.095549305559</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45998.095549305559</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8"/>
  <sheetViews>
    <sheetView tabSelected="1" workbookViewId="0">
      <selection activeCell="D15" sqref="D15:D2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39119</v>
      </c>
      <c r="B2" s="58" t="str">
        <f>IFERROR(VLOOKUP(D2,DB!A:K,11,0),"")</f>
        <v>R3</v>
      </c>
      <c r="C2" s="18">
        <v>1</v>
      </c>
      <c r="D2" s="18" t="s">
        <v>18330</v>
      </c>
      <c r="E2" s="18" t="s">
        <v>39106</v>
      </c>
      <c r="F2" s="20">
        <v>45997.942233796297</v>
      </c>
      <c r="G2" s="21">
        <f t="shared" ref="G2:G7" ca="1" si="0">IFERROR(NOW()-F2,"-")</f>
        <v>0.15331550926202908</v>
      </c>
      <c r="H2" s="22">
        <v>45997.994525462964</v>
      </c>
      <c r="I2" s="19" t="str">
        <f>IFERROR(VLOOKUP(D2,DB!A:F,6,0),"")</f>
        <v>SCECO</v>
      </c>
      <c r="J2" s="18" t="str">
        <f>IFERROR(VLOOKUP(D2,DB!A:G,7,0),"")</f>
        <v>Weak</v>
      </c>
      <c r="K2" s="42" t="s">
        <v>39120</v>
      </c>
      <c r="L2" s="23" t="str">
        <f>IFERROR(VLOOKUP(D2,DB!A:I,9,0),"")</f>
        <v>Latis</v>
      </c>
    </row>
    <row r="3" spans="1:13" ht="15" customHeight="1">
      <c r="A3" s="19"/>
      <c r="B3" s="58" t="str">
        <f>IFERROR(VLOOKUP(D3,DB!A:K,11,0),"")</f>
        <v/>
      </c>
      <c r="C3" s="18"/>
      <c r="D3" s="18"/>
      <c r="E3" s="18"/>
      <c r="F3" s="20"/>
      <c r="G3" s="21">
        <f t="shared" ca="1" si="0"/>
        <v>45998.095549305559</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45998.095549305559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45998.095549305559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45998.095549305559</v>
      </c>
      <c r="H6" s="22"/>
      <c r="I6" s="19" t="str">
        <f>IFERROR(VLOOKUP(D6,DB!A:F,6,0),"")</f>
        <v/>
      </c>
      <c r="J6" s="18" t="str">
        <f>IFERROR(VLOOKUP(D6,DB!A:G,7,0),"")</f>
        <v/>
      </c>
      <c r="K6" s="42"/>
      <c r="L6" s="23" t="str">
        <f>IFERROR(VLOOKUP(D6,DB!A:I,9,0),"")</f>
        <v/>
      </c>
    </row>
    <row r="7" spans="1:13" ht="15" customHeight="1">
      <c r="A7" s="19"/>
      <c r="B7" s="58" t="str">
        <f>IFERROR(VLOOKUP(D7,DB!A:K,11,0),"")</f>
        <v/>
      </c>
      <c r="C7" s="18"/>
      <c r="D7" s="23" t="str">
        <f>IFERROR(VLOOKUP(#REF!,DB!#REF!,9,0),"")</f>
        <v/>
      </c>
      <c r="E7" s="18"/>
      <c r="F7" s="20"/>
      <c r="G7" s="21">
        <f t="shared" ca="1" si="0"/>
        <v>45998.095549305559</v>
      </c>
      <c r="H7" s="22"/>
      <c r="I7" s="19" t="str">
        <f>IFERROR(VLOOKUP(D7,DB!A:F,6,0),"")</f>
        <v/>
      </c>
      <c r="J7" s="18" t="str">
        <f>IFERROR(VLOOKUP(D7,DB!A:G,7,0),"")</f>
        <v/>
      </c>
      <c r="K7" s="42"/>
      <c r="L7" s="23" t="str">
        <f>IFERROR(VLOOKUP(D7,DB!A:I,9,0),"")</f>
        <v/>
      </c>
    </row>
    <row r="8" spans="1:13" ht="15" customHeight="1">
      <c r="A8" s="19"/>
      <c r="B8" s="58" t="str">
        <f>IFERROR(VLOOKUP(D8,DB!A:K,11,0),"")</f>
        <v/>
      </c>
      <c r="C8" s="18"/>
      <c r="D8" s="23" t="str">
        <f>IFERROR(VLOOKUP(#REF!,DB!#REF!,9,0),"")</f>
        <v/>
      </c>
      <c r="E8" s="18"/>
      <c r="F8" s="20"/>
      <c r="G8" s="21">
        <f t="shared" ref="G8:G71" ca="1" si="1">IFERROR(NOW()-F8,"-")</f>
        <v>45998.095549305559</v>
      </c>
      <c r="H8" s="22"/>
      <c r="I8" s="19" t="str">
        <f>IFERROR(VLOOKUP(D8,DB!A:F,6,0),"")</f>
        <v/>
      </c>
      <c r="J8" s="18" t="str">
        <f>IFERROR(VLOOKUP(D8,DB!A:G,7,0),"")</f>
        <v/>
      </c>
      <c r="K8" s="42"/>
      <c r="L8" s="23" t="str">
        <f>IFERROR(VLOOKUP(D8,DB!A:I,9,0),"")</f>
        <v/>
      </c>
    </row>
    <row r="9" spans="1:13" ht="15" customHeight="1">
      <c r="A9" s="19"/>
      <c r="B9" s="58" t="str">
        <f>IFERROR(VLOOKUP(D9,DB!A:K,11,0),"")</f>
        <v/>
      </c>
      <c r="C9" s="18"/>
      <c r="D9" s="23" t="str">
        <f>IFERROR(VLOOKUP(#REF!,DB!#REF!,9,0),"")</f>
        <v/>
      </c>
      <c r="E9" s="18"/>
      <c r="F9" s="20"/>
      <c r="G9" s="21">
        <f t="shared" ca="1" si="1"/>
        <v>45998.095549305559</v>
      </c>
      <c r="H9" s="22"/>
      <c r="I9" s="19" t="str">
        <f>IFERROR(VLOOKUP(D9,DB!A:F,6,0),"")</f>
        <v/>
      </c>
      <c r="J9" s="18" t="str">
        <f>IFERROR(VLOOKUP(D9,DB!A:G,7,0),"")</f>
        <v/>
      </c>
      <c r="K9" s="42"/>
      <c r="L9" s="23" t="str">
        <f>IFERROR(VLOOKUP(D9,DB!A:I,9,0),"")</f>
        <v/>
      </c>
    </row>
    <row r="10" spans="1:13" ht="15" customHeight="1">
      <c r="A10" s="19"/>
      <c r="B10" s="58" t="str">
        <f>IFERROR(VLOOKUP(D10,DB!A:K,11,0),"")</f>
        <v/>
      </c>
      <c r="C10" s="18"/>
      <c r="D10" s="23" t="str">
        <f>IFERROR(VLOOKUP(#REF!,DB!#REF!,9,0),"")</f>
        <v/>
      </c>
      <c r="E10" s="18"/>
      <c r="F10" s="20"/>
      <c r="G10" s="21">
        <f t="shared" ca="1" si="1"/>
        <v>45998.095549305559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23" t="str">
        <f>IFERROR(VLOOKUP(#REF!,DB!#REF!,9,0),"")</f>
        <v/>
      </c>
      <c r="E11" s="18"/>
      <c r="F11" s="20"/>
      <c r="G11" s="21">
        <f t="shared" ca="1" si="1"/>
        <v>45998.095549305559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23" t="str">
        <f>IFERROR(VLOOKUP(#REF!,DB!#REF!,9,0),"")</f>
        <v/>
      </c>
      <c r="E12" s="18"/>
      <c r="F12" s="20"/>
      <c r="G12" s="21">
        <f t="shared" ca="1" si="1"/>
        <v>45998.095549305559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57"/>
      <c r="E13" s="18"/>
      <c r="F13" s="20"/>
      <c r="G13" s="21">
        <f t="shared" ca="1" si="1"/>
        <v>45998.095549305559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45998.095549305559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45998.095549305559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45998.095549305559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45998.095549305559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45998.095549305559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45998.095549305559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45998.095549305559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45998.095549305559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45998.095549305559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45998.095549305559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c r="E24" s="18"/>
      <c r="F24" s="20"/>
      <c r="G24" s="21">
        <f t="shared" ca="1" si="1"/>
        <v>45998.095549305559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c r="E25" s="18"/>
      <c r="F25" s="20"/>
      <c r="G25" s="21">
        <f t="shared" ca="1" si="1"/>
        <v>45998.095549305559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c r="E26" s="18"/>
      <c r="F26" s="20"/>
      <c r="G26" s="21">
        <f t="shared" ca="1" si="1"/>
        <v>45998.095549305559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45998.095549305559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45998.095549305559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45998.095549305559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45998.095549305559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45998.095549305559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45998.095549305559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45998.095549305559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45998.095549305559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45998.095549305559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45998.095549305559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45998.095549305559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45998.095549305559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45998.095549305559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45998.095549305559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45998.095549305559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45998.095549305559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45998.095549305559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45998.095549305559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45998.095549305559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45998.095549305559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45998.095549305559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45998.095549305559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45998.095549305559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45998.095549305559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45998.095549305559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45998.095549305559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45998.095549305559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45998.095549305559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45998.095549305559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45998.095549305559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45998.095549305559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45998.095549305559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45998.095549305559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45998.095549305559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45998.095549305559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45998.095549305559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45998.095549305559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45998.095549305559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45998.095549305559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45998.095549305559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45998.095549305559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45998.095549305559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45998.095549305559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45998.095549305559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45998.095549305559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ref="G72:G135" ca="1" si="2">IFERROR(NOW()-F72,"-")</f>
        <v>45998.095549305559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45998.095549305559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45998.095549305559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45998.095549305559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45998.095549305559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45998.095549305559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45998.095549305559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45998.095549305559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45998.095549305559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45998.095549305559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45998.095549305559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45998.095549305559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45998.095549305559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45998.095549305559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45998.095549305559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45998.095549305559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45998.095549305559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45998.095549305559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45998.095549305559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45998.095549305559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45998.095549305559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45998.095549305559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45998.095549305559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45998.095549305559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45998.095549305559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45998.095549305559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45998.095549305559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45998.095549305559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45998.095549305559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45998.095549305559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45998.095549305559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45998.095549305559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45998.095549305559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45998.095549305559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45998.095549305559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45998.095549305559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45998.095549305559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45998.095549305559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45998.095549305559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45998.095549305559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45998.095549305559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45998.095549305559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45998.095549305559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45998.095549305559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45998.095549305559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45998.095549305559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45998.095549305559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45998.095549305559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45998.095549305559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45998.095549305559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45998.095549305559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45998.095549305559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45998.095549305559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45998.095549305559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45998.095549305559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45998.095549305559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45998.095549305559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45998.095549305559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45998.095549305559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45998.095549305559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45998.095549305559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45998.095549305559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45998.095549305559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45998.095549305559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ref="G136:G199" ca="1" si="3">IFERROR(NOW()-F136,"-")</f>
        <v>45998.095549305559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45998.095549305559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45998.095549305559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45998.095549305559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45998.095549305559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45998.095549305559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45998.095549305559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45998.095549305559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45998.095549305559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45998.095549305559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45998.095549305559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45998.095549305559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45998.095549305559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45998.095549305559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45998.095549305559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45998.095549305559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45998.095549305559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45998.095549305559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45998.095549305559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45998.095549305559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45998.095549305559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45998.095549305559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45998.095549305559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45998.095549305559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45998.095549305559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45998.095549305559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45998.095549305559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45998.095549305559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45998.095549305559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45998.095549305559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45998.095549305559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45998.095549305559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45998.095549305559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45998.095549305559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45998.095549305559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45998.095549305559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45998.095549305559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45998.095549305559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45998.095549305559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45998.095549305559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45998.095549305559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45998.095549305559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45998.095549305559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45998.095549305559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45998.095549305559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45998.095549305559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45998.095549305559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45998.095549305559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45998.095549305559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45998.095549305559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45998.095549305559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45998.095549305559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45998.095549305559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45998.095549305559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45998.095549305559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45998.095549305559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45998.095549305559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45998.095549305559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45998.095549305559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45998.095549305559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45998.095549305559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45998.095549305559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45998.095549305559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45998.095549305559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ref="G200:G263" ca="1" si="4">IFERROR(NOW()-F200,"-")</f>
        <v>45998.095549305559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45998.095549305559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45998.095549305559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45998.095549305559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45998.095549305559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45998.095549305559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45998.095549305559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45998.095549305559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45998.095549305559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45998.095549305559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45998.095549305559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45998.095549305559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45998.095549305559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45998.095549305559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45998.095549305559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45998.095549305559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45998.095549305559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45998.095549305559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45998.095549305559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45998.095549305559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45998.095549305559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45998.095549305559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45998.095549305559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45998.095549305559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45998.095549305559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45998.095549305559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45998.095549305559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45998.095549305559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45998.095549305559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45998.095549305559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45998.095549305559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45998.095549305559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45998.095549305559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45998.095549305559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45998.095549305559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45998.095549305559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45998.095549305559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45998.095549305559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45998.095549305559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45998.095549305559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45998.095549305559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45998.095549305559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45998.095549305559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45998.095549305559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45998.095549305559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45998.095549305559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45998.095549305559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45998.095549305559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45998.095549305559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45998.095549305559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45998.095549305559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45998.095549305559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45998.095549305559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45998.095549305559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45998.095549305559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45998.095549305559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45998.095549305559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45998.095549305559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45998.095549305559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45998.095549305559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45998.095549305559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45998.095549305559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45998.095549305559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45998.095549305559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ref="G264:G327" ca="1" si="5">IFERROR(NOW()-F264,"-")</f>
        <v>45998.095549305559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45998.095549305559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45998.095549305559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45998.095549305559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45998.095549305559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45998.095549305559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45998.095549305559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45998.095549305559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45998.095549305559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45998.095549305559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45998.095549305559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45998.095549305559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45998.095549305559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45998.095549305559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45998.095549305559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45998.095549305559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45998.095549305559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45998.095549305559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45998.095549305559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45998.095549305559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45998.095549305559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45998.095549305559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45998.095549305559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45998.095549305559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45998.095549305559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45998.095549305559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45998.095549305559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45998.095549305559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45998.095549305559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45998.095549305559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45998.095549305559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45998.095549305559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45998.095549305559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45998.095549305559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45998.095549305559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45998.095549305559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45998.095549305559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45998.095549305559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45998.095549305559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45998.095549305559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45998.095549305559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45998.095549305559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45998.095549305559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45998.095549305559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45998.095549305559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45998.095549305559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45998.095549305559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45998.095549305559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45998.095549305559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45998.095549305559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45998.095549305559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45998.095549305559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45998.095549305559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45998.095549305559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45998.095549305559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45998.095549305559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45998.095549305559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45998.095549305559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45998.095549305559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45998.095549305559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45998.095549305559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45998.095549305559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45998.095549305559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45998.095549305559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ref="G328:G391" ca="1" si="6">IFERROR(NOW()-F328,"-")</f>
        <v>45998.095549305559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45998.095549305559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45998.095549305559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45998.095549305559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45998.095549305559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45998.095549305559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45998.095549305559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45998.095549305559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45998.095549305559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45998.095549305559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45998.095549305559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45998.095549305559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45998.095549305559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45998.095549305559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45998.095549305559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45998.095549305559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45998.095549305559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45998.095549305559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45998.095549305559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45998.095549305559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45998.095549305559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45998.095549305559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45998.095549305559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45998.095549305559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45998.095549305559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45998.095549305559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45998.095549305559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45998.095549305559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45998.095549305559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45998.095549305559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45998.095549305559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45998.095549305559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45998.095549305559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45998.095549305559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45998.095549305559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45998.095549305559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45998.095549305559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45998.095549305559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45998.095549305559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45998.095549305559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45998.095549305559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45998.095549305559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45998.095549305559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45998.095549305559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45998.095549305559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45998.095549305559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45998.095549305559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45998.095549305559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45998.095549305559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45998.095549305559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45998.095549305559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45998.095549305559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45998.095549305559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45998.095549305559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45998.095549305559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45998.095549305559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45998.095549305559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45998.095549305559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45998.095549305559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45998.095549305559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45998.095549305559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45998.095549305559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45998.095549305559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45998.095549305559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ref="G392:G455" ca="1" si="7">IFERROR(NOW()-F392,"-")</f>
        <v>45998.095549305559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45998.095549305559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45998.095549305559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45998.095549305559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45998.095549305559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45998.095549305559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45998.095549305559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45998.095549305559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45998.095549305559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45998.095549305559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45998.095549305559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45998.095549305559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45998.095549305559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45998.095549305559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45998.095549305559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45998.095549305559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45998.095549305559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45998.095549305559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45998.095549305559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45998.095549305559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45998.095549305559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45998.095549305559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45998.095549305559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45998.095549305559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45998.095549305559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45998.095549305559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45998.095549305559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45998.095549305559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45998.095549305559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45998.095549305559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45998.095549305559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45998.095549305559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45998.095549305559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45998.095549305559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45998.095549305559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45998.095549305559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45998.095549305559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45998.095549305559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45998.095549305559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45998.095549305559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45998.095549305559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45998.095549305559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45998.095549305559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45998.095549305559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45998.095549305559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45998.095549305559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45998.095549305559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45998.095549305559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45998.095549305559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45998.095549305559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45998.095549305559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45998.095549305559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45998.095549305559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45998.095549305559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45998.095549305559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45998.095549305559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45998.095549305559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45998.095549305559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45998.095549305559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45998.095549305559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45998.095549305559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45998.095549305559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45998.095549305559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45998.095549305559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ref="G456:G519" ca="1" si="8">IFERROR(NOW()-F456,"-")</f>
        <v>45998.095549305559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45998.095549305559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45998.095549305559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45998.095549305559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45998.095549305559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45998.095549305559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45998.095549305559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45998.095549305559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45998.095549305559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45998.095549305559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45998.095549305559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45998.095549305559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45998.095549305559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45998.095549305559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45998.095549305559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45998.095549305559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45998.095549305559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45998.095549305559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45998.095549305559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45998.095549305559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45998.095549305559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45998.095549305559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45998.095549305559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45998.095549305559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45998.095549305559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45998.095549305559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45998.095549305559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45998.095549305559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45998.095549305559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45998.095549305559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45998.095549305559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45998.095549305559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45998.095549305559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45998.095549305559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45998.095549305559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45998.095549305559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45998.095549305559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45998.095549305559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45998.095549305559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45998.095549305559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45998.095549305559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45998.095549305559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45998.095549305559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45998.095549305559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45998.095549305559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45998.095549305559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45998.095549305559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45998.095549305559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45998.095549305559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45998.095549305559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45998.095549305559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45998.095549305559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45998.095549305559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45998.095549305559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45998.095549305559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45998.095549305559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45998.095549305559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45998.095549305559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45998.095549305559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45998.095549305559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45998.095549305559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45998.095549305559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45998.095549305559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45998.095549305559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ref="G520:G583" ca="1" si="9">IFERROR(NOW()-F520,"-")</f>
        <v>45998.095549305559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45998.095549305559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45998.095549305559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45998.095549305559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45998.095549305559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45998.095549305559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45998.095549305559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45998.095549305559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45998.095549305559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45998.095549305559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45998.095549305559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45998.095549305559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45998.095549305559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45998.095549305559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45998.095549305559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45998.095549305559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45998.095549305559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45998.095549305559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45998.095549305559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45998.095549305559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45998.095549305559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45998.095549305559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45998.095549305559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45998.095549305559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45998.095549305559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45998.095549305559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45998.095549305559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45998.095549305559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45998.095549305559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45998.095549305559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45998.095549305559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45998.095549305559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45998.095549305559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45998.095549305559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45998.095549305559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45998.095549305559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45998.095549305559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45998.095549305559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45998.095549305559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45998.095549305559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45998.095549305559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45998.095549305559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45998.095549305559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45998.095549305559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45998.095549305559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45998.095549305559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45998.095549305559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45998.095549305559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45998.095549305559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45998.095549305559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45998.095549305559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45998.095549305559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45998.095549305559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45998.095549305559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45998.095549305559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45998.095549305559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45998.095549305559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45998.095549305559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45998.095549305559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45998.095549305559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45998.095549305559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45998.095549305559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45998.095549305559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45998.095549305559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ref="G584:G647" ca="1" si="10">IFERROR(NOW()-F584,"-")</f>
        <v>45998.095549305559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45998.095549305559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45998.095549305559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45998.095549305559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45998.095549305559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45998.095549305559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45998.095549305559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45998.095549305559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45998.095549305559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45998.095549305559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45998.095549305559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45998.095549305559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45998.095549305559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45998.095549305559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45998.095549305559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45998.095549305559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45998.095549305559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45998.095549305559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45998.095549305559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45998.095549305559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45998.095549305559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45998.095549305559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45998.095549305559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45998.095549305559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45998.095549305559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45998.095549305559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45998.095549305559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45998.095549305559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45998.095549305559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45998.095549305559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45998.095549305559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45998.095549305559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45998.095549305559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45998.095549305559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45998.095549305559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45998.095549305559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45998.095549305559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45998.095549305559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45998.095549305559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45998.095549305559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45998.095549305559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45998.095549305559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45998.095549305559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45998.095549305559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45998.095549305559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45998.095549305559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45998.095549305559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45998.095549305559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45998.095549305559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45998.095549305559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45998.095549305559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45998.095549305559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45998.095549305559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45998.095549305559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45998.095549305559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45998.095549305559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45998.095549305559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45998.095549305559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45998.095549305559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45998.095549305559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45998.095549305559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45998.095549305559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45998.095549305559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45998.095549305559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ref="G648:G711" ca="1" si="11">IFERROR(NOW()-F648,"-")</f>
        <v>45998.095549305559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45998.095549305559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45998.095549305559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45998.095549305559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45998.095549305559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45998.095549305559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45998.095549305559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45998.095549305559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45998.095549305559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45998.095549305559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45998.095549305559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45998.095549305559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45998.095549305559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45998.095549305559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45998.095549305559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45998.095549305559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45998.095549305559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45998.095549305559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45998.095549305559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45998.095549305559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45998.095549305559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45998.095549305559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45998.095549305559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45998.095549305559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45998.095549305559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45998.095549305559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45998.095549305559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45998.095549305559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45998.095549305559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45998.095549305559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45998.095549305559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45998.095549305559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45998.095549305559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45998.095549305559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45998.095549305559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45998.095549305559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45998.095549305559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45998.095549305559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45998.095549305559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45998.095549305559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45998.095549305559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45998.095549305559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45998.095549305559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45998.095549305559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45998.095549305559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45998.095549305559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45998.095549305559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45998.095549305559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45998.095549305559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45998.095549305559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45998.095549305559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45998.095549305559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45998.095549305559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45998.095549305559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45998.095549305559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45998.095549305559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45998.095549305559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45998.095549305559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45998.095549305559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45998.095549305559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45998.095549305559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45998.095549305559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45998.095549305559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45998.095549305559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ref="G712:G775" ca="1" si="12">IFERROR(NOW()-F712,"-")</f>
        <v>45998.095549305559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45998.095549305559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45998.095549305559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45998.095549305559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45998.095549305559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45998.095549305559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45998.095549305559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45998.095549305559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45998.095549305559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45998.095549305559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45998.095549305559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45998.095549305559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45998.095549305559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45998.095549305559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45998.095549305559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45998.095549305559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45998.095549305559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45998.095549305559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45998.095549305559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45998.095549305559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45998.095549305559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45998.095549305559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45998.095549305559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45998.095549305559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45998.095549305559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45998.095549305559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45998.095549305559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45998.095549305559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45998.095549305559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45998.095549305559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45998.095549305559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45998.095549305559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45998.095549305559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45998.095549305559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45998.095549305559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45998.095549305559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45998.095549305559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45998.095549305559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45998.095549305559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45998.095549305559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45998.095549305559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45998.095549305559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45998.095549305559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45998.095549305559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45998.095549305559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45998.095549305559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45998.095549305559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45998.095549305559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45998.095549305559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45998.095549305559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45998.095549305559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45998.095549305559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45998.095549305559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45998.095549305559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45998.095549305559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45998.095549305559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45998.095549305559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45998.095549305559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45998.095549305559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45998.095549305559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45998.095549305559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45998.095549305559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45998.095549305559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45998.095549305559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ref="G776:G839" ca="1" si="13">IFERROR(NOW()-F776,"-")</f>
        <v>45998.095549305559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45998.095549305559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45998.095549305559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45998.095549305559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45998.095549305559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45998.095549305559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45998.095549305559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45998.095549305559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45998.095549305559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45998.095549305559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45998.095549305559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45998.095549305559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45998.095549305559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45998.095549305559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45998.095549305559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45998.095549305559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45998.095549305559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45998.095549305559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45998.095549305559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45998.095549305559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45998.095549305559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45998.095549305559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45998.095549305559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45998.095549305559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45998.095549305559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45998.095549305559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45998.095549305559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45998.095549305559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45998.095549305559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45998.095549305559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45998.095549305559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45998.095549305559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45998.095549305559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45998.095549305559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45998.095549305559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45998.095549305559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45998.095549305559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45998.095549305559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45998.095549305559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45998.095549305559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45998.095549305559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45998.095549305559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45998.095549305559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45998.095549305559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45998.095549305559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45998.095549305559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45998.095549305559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45998.095549305559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45998.095549305559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45998.095549305559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45998.095549305559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45998.095549305559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45998.095549305559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45998.095549305559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45998.095549305559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45998.095549305559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45998.095549305559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45998.095549305559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45998.095549305559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45998.095549305559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45998.095549305559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45998.095549305559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45998.095549305559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45998.095549305559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ref="G840:G903" ca="1" si="14">IFERROR(NOW()-F840,"-")</f>
        <v>45998.095549305559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45998.095549305559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45998.095549305559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45998.095549305559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45998.095549305559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45998.095549305559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45998.095549305559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45998.095549305559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45998.095549305559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45998.095549305559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45998.095549305559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45998.095549305559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45998.095549305559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45998.095549305559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45998.095549305559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45998.095549305559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45998.095549305559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45998.095549305559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45998.095549305559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45998.095549305559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45998.095549305559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45998.095549305559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45998.095549305559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45998.095549305559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45998.095549305559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45998.095549305559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45998.095549305559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45998.095549305559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45998.095549305559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45998.095549305559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45998.095549305559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45998.095549305559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45998.095549305559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45998.095549305559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45998.095549305559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45998.095549305559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45998.095549305559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45998.095549305559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45998.095549305559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45998.095549305559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45998.095549305559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45998.095549305559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45998.095549305559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45998.095549305559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45998.095549305559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45998.095549305559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45998.095549305559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45998.095549305559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45998.095549305559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45998.095549305559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45998.095549305559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45998.095549305559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45998.095549305559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45998.095549305559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45998.095549305559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45998.095549305559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45998.095549305559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45998.095549305559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45998.095549305559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45998.095549305559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45998.095549305559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45998.095549305559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45998.095549305559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45998.095549305559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ref="G904:G918" ca="1" si="15">IFERROR(NOW()-F904,"-")</f>
        <v>45998.095549305559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45998.095549305559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45998.095549305559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45998.095549305559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45998.095549305559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45998.095549305559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45998.095549305559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45998.095549305559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45998.095549305559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45998.095549305559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45998.095549305559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45998.095549305559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45998.095549305559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45998.095549305559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45998.095549305559</v>
      </c>
      <c r="H918" s="22"/>
      <c r="I918" s="19" t="str">
        <f>IFERROR(VLOOKUP(D918,DB!A:F,6,0),"")</f>
        <v/>
      </c>
      <c r="J918" s="18" t="str">
        <f>IFERROR(VLOOKUP(D918,DB!A:G,7,0),"")</f>
        <v/>
      </c>
      <c r="K918" s="42"/>
      <c r="L918" s="23" t="str">
        <f>IFERROR(VLOOKUP(D918,DB!A:I,9,0),"")</f>
        <v/>
      </c>
    </row>
  </sheetData>
  <dataValidations count="2">
    <dataValidation allowBlank="1" showInputMessage="1" showErrorMessage="1" sqref="E1" xr:uid="{5914219A-CB83-432D-936A-CC0CB6F3982A}"/>
    <dataValidation type="list" allowBlank="1" showInputMessage="1" showErrorMessage="1" sqref="E2:E9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294.61483171296277</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6" ca="1" si="0">IFERROR(NOW()-F3,"")</f>
        <v>0.60354699074378004</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0.56221597222611308</v>
      </c>
      <c r="H4" s="91">
        <v>45997.522280092591</v>
      </c>
      <c r="I4" s="107" t="str">
        <f>IFERROR(VLOOKUP(D4,DB!A:F,6,0),"")</f>
        <v>Generator-SG</v>
      </c>
      <c r="J4" s="107" t="str">
        <f>IFERROR(VLOOKUP(D4,DB!A:G,7,0),"")</f>
        <v>Good</v>
      </c>
      <c r="K4" s="93" t="s">
        <v>39126</v>
      </c>
      <c r="L4" s="87" t="str">
        <f>IFERROR(VLOOKUP(D4,DB!A:I,9,0),"")</f>
        <v>Latis</v>
      </c>
    </row>
    <row r="5" spans="1:16" ht="15" customHeight="1">
      <c r="A5" s="107"/>
      <c r="B5" s="107" t="str">
        <f>IFERROR(VLOOKUP(D5,DB!A:K,11,0),"")</f>
        <v/>
      </c>
      <c r="C5" s="89"/>
      <c r="D5" s="87"/>
      <c r="E5" s="90"/>
      <c r="F5" s="91"/>
      <c r="G5" s="92">
        <f t="shared" ca="1" si="0"/>
        <v>45998.095549305559</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45998.095549305559</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45998.095549305559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45998.095549305559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45998.095549305559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45998.095549305559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45998.095549305559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45998.095549305559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45998.095549305559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45998.095549305559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45998.095549305559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45998.095549305559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45998.095549305559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45998.095549305559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45998.095549305559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45998.095549305559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45998.095549305559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45998.095549305559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45998.095549305559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45998.095549305559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45998.095549305559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45998.095549305559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45998.095549305559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45998.095549305559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45998.095549305559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45998.095549305559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45998.095549305559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45998.095549305559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45998.095549305559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45998.095549305559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45998.095549305559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45998.095549305559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45998.095549305559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45998.095549305559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45998.095549305559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45998.095549305559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45998.095549305559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45998.095549305559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45998.095549305559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45998.095549305559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45998.095549305559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45998.095549305559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45998.095549305559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45998.095549305559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45998.095549305559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45998.095549305559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45998.095549305559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45998.095549305559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45998.095549305559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45998.095549305559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45998.095549305559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45998.095549305559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45998.095549305559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45998.095549305559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45998.095549305559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45998.095549305559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45998.095549305559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45998.095549305559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45998.095549305559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45998.095549305559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45998.095549305559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45998.095549305559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45998.095549305559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45998.095549305559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45998.095549305559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45998.095549305559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45998.095549305559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45998.095549305559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45998.095549305559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45998.095549305559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45998.095549305559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45998.095549305559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45998.095549305559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45998.095549305559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45998.095549305559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45998.095549305559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45998.095549305559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45998.095549305559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45998.095549305559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45998.095549305559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45998.095549305559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45998.095549305559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45998.095549305559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45998.095549305559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45998.095549305559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45998.095549305559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45998.095549305559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45998.095549305559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45998.095549305559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45998.095549305559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45998.095549305559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45998.095549305559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45998.095549305559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45998.095549305559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45998.095549305559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45998.095549305559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45998.095549305559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45998.095549305559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45998.095549305559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45998.095549305559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45998.095549305559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45998.095549305559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45998.095549305559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45998.095549305559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45998.095549305559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45998.095549305559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45998.095549305559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45998.095549305559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45998.095549305559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45998.095549305559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45998.095549305559</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45998.095549305559</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45998.095549305559</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45998.095549305559</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45998.095549305559</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45998.095549305559</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45998.095549305559</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45998.095549305559</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45998.095549305559</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45998.095549305559</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45998.095549305559</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45998.095549305559</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45998.095549305559</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45998.095549305559</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45998.095549305559</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45998.095549305559</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45998.095549305559</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45998.095549305559</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45998.095549305559</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45998.095549305559</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45998.095549305559</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45998.095549305559</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45998.095549305559</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45998.095549305559</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45998.095549305559</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45998.095549305559</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45998.095549305559</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45998.095549305559</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45998.095549305559</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45998.095549305559</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45998.095549305559</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45998.095549305559</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45998.095549305559</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45998.095549305559</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45998.095549305559</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45998.095549305559</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45998.095549305559</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45998.095549305559</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45998.095549305559</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45998.095549305559</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45998.095549305559</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45998.095549305559</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45998.095549305559</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45998.095549305559</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45998.095549305559</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45998.095549305559</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45998.095549305559</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45998.095549305559</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45998.095549305559</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45998.095549305559</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45998.095549305559</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45998.095549305559</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6" sqref="D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106.26348912037065</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71.906671990742325</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49.434438194446557</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16.722250694445393</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0.98806087963021128</v>
      </c>
      <c r="H6" s="38">
        <v>45997.093599537038</v>
      </c>
      <c r="I6" s="37" t="str">
        <f>IFERROR(VLOOKUP(D6,DB!A:F,6,0),"")</f>
        <v>SCECO</v>
      </c>
      <c r="J6" s="37" t="str">
        <f>IFERROR(VLOOKUP(D6,DB!A:G,7,0),"")</f>
        <v>In progress</v>
      </c>
      <c r="K6" s="37" t="s">
        <v>39136</v>
      </c>
      <c r="L6" s="37" t="str">
        <f>IFERROR(VLOOKUP(D6,DB!A:I,9,0),"")</f>
        <v>Latis</v>
      </c>
    </row>
    <row r="7" spans="1:13">
      <c r="A7" s="37"/>
      <c r="B7" s="37" t="str">
        <f>IFERROR(VLOOKUP(D7,DB!A:K,11,0),"")</f>
        <v/>
      </c>
      <c r="C7" s="37"/>
      <c r="D7" s="37"/>
      <c r="E7" s="37"/>
      <c r="F7" s="38"/>
      <c r="G7" s="131">
        <f t="shared" ref="G7:G32" ca="1" si="3">IFERROR(NOW()-F7,"")</f>
        <v>45998.095549305559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45998.095549305559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45998.095549305559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45998.095549305559</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45998.095549305559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45998.095549305559</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45998.095549305559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45998.095549305559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45998.095549305559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45998.095549305559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45998.095549305559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45998.095549305559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45998.095549305559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45998.095549305559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45998.095549305559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45998.095549305559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45998.095549305559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45998.095549305559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45998.095549305559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45998.095549305559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45998.095549305559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45998.095549305559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45998.095549305559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45998.095549305559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45998.095549305559</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45998.095549305559</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45998.095549305559</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45998.095549305559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45998.095549305559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45998.095549305559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45998.095549305559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45998.095549305559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45998.095549305559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45998.095549305559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45998.095549305559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45998.095549305559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45998.095549305559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45998.095549305559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45998.095549305559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45998.095549305559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45998.095549305559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45998.095549305559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45998.095549305559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45998.095549305559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45998.095549305559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45998.095549305559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45998.095549305559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45998.095549305559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45998.095549305559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45998.095549305559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45998.095549305559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45998.095549305559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45998.095549305559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45998.095549305559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45998.095549305559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45998.095549305559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45998.095549305559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45998.095549305559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45998.095549305559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45998.095549305559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45998.095549305559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45998.095549305559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45998.095549305559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45998.095549305559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45998.095549305559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45998.095549305559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45998.095549305559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45998.095549305559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45998.095549305559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45998.095549305559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45998.095549305559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45998.095549305559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45998.095549305559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45998.095549305559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45998.095549305559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45998.095549305559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45998.095549305559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45998.095549305559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45998.095549305559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45998.095549305559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45998.095549305559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45998.095549305559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45998.095549305559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45998.095549305559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45998.095549305559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45998.095549305559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45998.095549305559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45998.095549305559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45998.095549305559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45998.095549305559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45998.095549305559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45998.095549305559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45998.095549305559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45998.095549305559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45998.095549305559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45998.095549305559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45998.095549305559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45998.095549305559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45998.095549305559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45998.095549305559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45998.095549305559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45998.095549305559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45998.095549305559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45998.095549305559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45998.095549305559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45998.095549305559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45998.095549305559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45998.095549305559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45998.095549305559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45998.095549305559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45998.095549305559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45998.095549305559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45998.095549305559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45998.095549305559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45998.095549305559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45998.095549305559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45998.095549305559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45998.095549305559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45998.095549305559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45998.095549305559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45998.095549305559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45998.095549305559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45998.095549305559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45998.095549305559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45998.095549305559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45998.095549305559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45998.095549305559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45998.095549305559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45998.095549305559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45998.095549305559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45998.095549305559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45998.095549305559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45998.095549305559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45998.095549305559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45998.095549305559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45998.095549305559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45998.095549305559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45998.095549305559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45998.095549305559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45998.095549305559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45998.095549305559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45998.095549305559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45998.095549305559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45998.095549305559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45998.095549305559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45998.095549305559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45998.095549305559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45998.095549305559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45998.095549305559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45998.095549305559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45998.095549305559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45998.095549305559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45998.095549305559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45998.095549305559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45998.095549305559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45998.095549305559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45998.095549305559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45998.095549305559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45998.095549305559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45998.095549305559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45998.095549305559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45998.095549305559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45998.095549305559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45998.095549305559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45998.095549305559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45998.095549305559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45998.095549305559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45998.095549305559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45998.095549305559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45998.095549305559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45998.095549305559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45998.095549305559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45998.095549305559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45998.095549305559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45998.095549305559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45998.095549305559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45998.095549305559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45998.095549305559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45998.095549305559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45998.095549305559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45998.095549305559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45998.095549305559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45998.095549305559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45998.095549305559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45998.095549305559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45998.095549305559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45998.095549305559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45998.095549305559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45998.095549305559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45998.095549305559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45998.095549305559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45998.095549305559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45998.095549305559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45998.095549305559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45998.095549305559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45998.095549305559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45998.095549305559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45998.095549305559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45998.095549305559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45998.095549305559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45998.095549305559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45998.095549305559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45998.095549305559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45998.095549305559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45998.095549305559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45998.095549305559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45998.095549305559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45998.095549305559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45998.095549305559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45998.095549305559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45998.095549305559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45998.095549305559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45998.095549305559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45998.095549305559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45998.095549305559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45998.095549305559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45998.095549305559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45998.095549305559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45998.095549305559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45998.095549305559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45998.095549305559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45998.095549305559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45998.095549305559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45998.095549305559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45998.095549305559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45998.095549305559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45998.095549305559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45998.095549305559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45998.095549305559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45998.095549305559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45998.095549305559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45998.095549305559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45998.095549305559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45998.095549305559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45998.095549305559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45998.095549305559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45998.095549305559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45998.095549305559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45998.095549305559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45998.095549305559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45998.095549305559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45998.095549305559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45998.095549305559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45998.095549305559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45998.095549305559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45998.095549305559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45998.095549305559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45998.095549305559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45998.095549305559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45998.095549305559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45998.095549305559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45998.095549305559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45998.095549305559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45998.095549305559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45998.095549305559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45998.095549305559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45998.095549305559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45998.095549305559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45998.095549305559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45998.095549305559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45998.095549305559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45998.095549305559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45998.095549305559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45998.095549305559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45998.095549305559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45998.095549305559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45998.095549305559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45998.095549305559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45998.095549305559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45998.095549305559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45998.095549305559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45998.095549305559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45998.095549305559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45998.095549305559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45998.095549305559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45998.095549305559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45998.095549305559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45998.095549305559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45998.095549305559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45998.095549305559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45998.095549305559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45998.095549305559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45998.095549305559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45998.095549305559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45998.095549305559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45998.095549305559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45998.095549305559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45998.095549305559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45998.095549305559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45998.095549305559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45998.095549305559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45998.095549305559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45998.095549305559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45998.095549305559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45998.095549305559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45998.095549305559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45998.095549305559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45998.095549305559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45998.095549305559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45998.095549305559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45998.095549305559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45998.095549305559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45998.095549305559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45998.095549305559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45998.095549305559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45998.095549305559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45998.095549305559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45998.095549305559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45998.095549305559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45998.095549305559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45998.095549305559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45998.095549305559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45998.095549305559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45998.095549305559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45998.095549305559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45998.095549305559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45998.095549305559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45998.095549305559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45998.095549305559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45998.095549305559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45998.095549305559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45998.095549305559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45998.095549305559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45998.095549305559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45998.095549305559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45998.095549305559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45998.095549305559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45998.095549305559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45998.095549305559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45998.095549305559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45998.095549305559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45998.095549305559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45998.095549305559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45998.095549305559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45998.095549305559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45998.095549305559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45998.095549305559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45998.095549305559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45998.095549305559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45998.095549305559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45998.095549305559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45998.095549305559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45998.095549305559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45998.095549305559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45998.095549305559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45998.095549305559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45998.095549305559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45998.095549305559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45998.095549305559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45998.095549305559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45998.095549305559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45998.095549305559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45998.095549305559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45998.095549305559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45998.095549305559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45998.095549305559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45998.095549305559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45998.095549305559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45998.095549305559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45998.095549305559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45998.095549305559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45998.095549305559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45998.095549305559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45998.095549305559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45998.095549305559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45998.095549305559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45998.095549305559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45998.095549305559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45998.095549305559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45998.095549305559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45998.095549305559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45998.095549305559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45998.095549305559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45998.095549305559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45998.095549305559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45998.095549305559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45998.095549305559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45998.095549305559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45998.095549305559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45998.095549305559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45998.095549305559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45998.095549305559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45998.095549305559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45998.095549305559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45998.095549305559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45998.095549305559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45998.095549305559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45998.095549305559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45998.095549305559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45998.095549305559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45998.095549305559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45998.095549305559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45998.095549305559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45998.095549305559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45998.095549305559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45998.095549305559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45998.095549305559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45998.095549305559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45998.095549305559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45998.095549305559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45998.095549305559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45998.095549305559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45998.095549305559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45998.095549305559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45998.095549305559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45998.095549305559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45998.095549305559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45998.095549305559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45998.095549305559</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45998.095549305559</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45998.095549305559</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45998.095549305559</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45998.095549305559</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45998.095549305559</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45998.095549305559</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45998.095549305559</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45998.095549305559</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45998.095549305559</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45998.095549305559</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45998.095549305559</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45998.095549305559</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45998.095549305559</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45998.095549305559</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45998.095549305559</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45998.095549305559</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45998.095549305559</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2025-12-06T23:17:59Z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