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60" documentId="120_S{2AC9BD13-BADA-5192-A53E-5A8FF88502F6}" xr6:coauthVersionLast="47" xr6:coauthVersionMax="47" xr10:uidLastSave="{09B21460-51E2-4C62-969C-90B79F6A278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<sst xmlns="http://schemas.openxmlformats.org/spreadsheetml/2006/main" count="180267" uniqueCount="39119">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</sst>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306.13568136574031</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45969.084107291666</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45969.084107291666</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45969.084107291666</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45969.084107291666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45969.084107291666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45969.084107291666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45969.084107291666</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45969.084107291666</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45969.084107291666</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45969.084107291666</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45969.084107291666</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45969.084107291666</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45969.084107291666</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45969.084107291666</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45969.084107291666</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45969.084107291666</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45969.084107291666</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45969.084107291666</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45969.084107291666</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45969.084107291666</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45969.084107291666</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45969.084107291666</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45969.084107291666</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45969.084107291666</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45969.084107291666</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45969.084107291666</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45969.084107291666</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45969.084107291666</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45969.084107291666</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45969.084107291666</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45969.084107291666</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45969.084107291666</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45969.084107291666</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45969.084107291666</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45969.084107291666</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45969.084107291666</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45969.084107291666</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45969.084107291666</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45969.084107291666</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45969.084107291666</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45969.084107291666</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45969.084107291666</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45969.084107291666</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45969.084107291666</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45969.084107291666</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45969.084107291666</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45969.084107291666</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45969.084107291666</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45969.084107291666</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45969.084107291666</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45969.084107291666</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45969.084107291666</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45969.084107291666</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45969.084107291666</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45969.084107291666</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45969.084107291666</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45969.084107291666</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45969.084107291666</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45969.084107291666</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45969.084107291666</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45969.084107291666</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45969.084107291666</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45969.084107291666</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45969.084107291666</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45969.084107291666</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45969.084107291666</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45969.084107291666</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45969.084107291666</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45969.084107291666</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45969.084107291666</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45969.084107291666</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45969.084107291666</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45969.084107291666</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45969.084107291666</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45969.084107291666</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45969.084107291666</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144.08426932870498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45969.084107291666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45969.084107291666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45969.084107291666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45969.084107291666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45969.084107291666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45969.084107291666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45969.084107291666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45969.084107291666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45969.084107291666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45969.084107291666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45969.084107291666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45969.084107291666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45969.084107291666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45969.084107291666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45969.084107291666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45969.084107291666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45969.084107291666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45969.084107291666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45969.084107291666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45969.084107291666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45969.084107291666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45969.084107291666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45969.084107291666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45969.084107291666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45969.084107291666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45969.084107291666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45969.084107291666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45969.084107291666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45969.084107291666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45969.084107291666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45969.084107291666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45969.084107291666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45969.084107291666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45969.084107291666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45969.084107291666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45969.084107291666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45969.084107291666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45969.084107291666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45969.084107291666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45969.084107291666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45969.084107291666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45969.084107291666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45969.084107291666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45969.084107291666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45969.084107291666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45969.084107291666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45969.084107291666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45969.084107291666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45969.084107291666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45969.084107291666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45969.084107291666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45969.084107291666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45969.084107291666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45969.084107291666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45969.084107291666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45969.084107291666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45969.084107291666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45969.084107291666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45969.084107291666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45969.084107291666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45969.084107291666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45969.084107291666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45969.084107291666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45969.084107291666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45969.084107291666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45969.084107291666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45969.084107291666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45969.084107291666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45969.084107291666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45969.084107291666</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45969.084107291666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45969.084107291666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45969.084107291666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45969.084107291666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45969.084107291666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45969.084107291666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45969.084107291666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45969.084107291666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45969.084107291666</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45969.084107291666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45969.084107291666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45969.084107291666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45969.084107291666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45969.084107291666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45969.084107291666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45969.084107291666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45969.084107291666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45969.084107291666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45969.084107291666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45969.084107291666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45969.084107291666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45969.084107291666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45969.084107291666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45969.084107291666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45969.084107291666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45969.084107291666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45969.084107291666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45969.084107291666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45969.084107291666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45969.084107291666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45969.084107291666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45969.084107291666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45969.084107291666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45969.084107291666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45969.084107291666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45969.084107291666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45969.084107291666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45969.084107291666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45969.084107291666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45969.084107291666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45969.084107291666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45969.084107291666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45969.084107291666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45969.084107291666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45969.084107291666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45969.084107291666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45969.084107291666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45969.084107291666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45969.084107291666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45969.084107291666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45969.084107291666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45969.084107291666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45969.084107291666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45969.084107291666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45969.084107291666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45969.084107291666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45969.084107291666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45969.084107291666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45969.084107291666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45969.084107291666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45969.084107291666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45969.084107291666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45969.084107291666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45969.084107291666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45969.084107291666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45969.084107291666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45969.084107291666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45969.084107291666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45969.084107291666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45969.084107291666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45969.084107291666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45969.084107291666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45969.084107291666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45969.084107291666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45969.084107291666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45969.084107291666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45969.084107291666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45969.084107291666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45969.084107291666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45969.084107291666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45969.084107291666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45969.084107291666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45969.084107291666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45969.084107291666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45969.084107291666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45969.084107291666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45969.084107291666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45969.084107291666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45969.084107291666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45969.084107291666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45969.084107291666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45969.084107291666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45969.084107291666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45969.084107291666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45969.084107291666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45969.084107291666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45969.084107291666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45969.084107291666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45969.084107291666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45969.084107291666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45969.084107291666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45969.084107291666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45969.084107291666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45969.084107291666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45969.084107291666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45969.084107291666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45969.084107291666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45969.084107291666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45969.084107291666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45969.084107291666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45969.084107291666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45969.084107291666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45969.084107291666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45969.084107291666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45969.084107291666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45969.084107291666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45969.084107291666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45969.084107291666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45969.084107291666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45969.084107291666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45969.084107291666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45969.084107291666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45969.084107291666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45969.084107291666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45969.084107291666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45969.084107291666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45969.084107291666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45969.084107291666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45969.084107291666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45969.084107291666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45969.084107291666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45969.084107291666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45969.084107291666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45969.084107291666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45969.084107291666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45969.084107291666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45969.084107291666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45969.084107291666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45969.084107291666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45969.084107291666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45969.084107291666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45969.084107291666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45969.084107291666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45969.084107291666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45969.084107291666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45969.084107291666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45969.084107291666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45969.084107291666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45969.084107291666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45969.084107291666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45969.084107291666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45969.084107291666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45969.084107291666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45969.084107291666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45969.084107291666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45969.084107291666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45969.084107291666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45969.084107291666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45969.084107291666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45969.084107291666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45969.084107291666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45969.084107291666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45969.084107291666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45969.084107291666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45969.084107291666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45969.084107291666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45969.084107291666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45969.084107291666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45969.084107291666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45969.084107291666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45969.084107291666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45969.084107291666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45969.084107291666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45969.084107291666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45969.084107291666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45969.084107291666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45969.084107291666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45969.084107291666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45969.084107291666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45969.084107291666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45969.084107291666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45969.084107291666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45969.084107291666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45969.084107291666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45969.084107291666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45969.084107291666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45969.084107291666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45969.084107291666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45969.084107291666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45969.084107291666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45969.084107291666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45969.084107291666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45969.084107291666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45969.084107291666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45969.084107291666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45969.084107291666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45969.084107291666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45969.084107291666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45969.084107291666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45969.084107291666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45969.084107291666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45969.084107291666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45969.084107291666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45969.084107291666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45969.084107291666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45969.084107291666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45969.084107291666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45969.084107291666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45969.084107291666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45969.084107291666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45969.084107291666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45969.084107291666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45969.084107291666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45969.084107291666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45969.084107291666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45969.084107291666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45969.084107291666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45969.084107291666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45969.084107291666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45969.084107291666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45969.084107291666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45969.084107291666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45969.084107291666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45969.084107291666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45969.084107291666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45969.084107291666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45969.084107291666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45969.084107291666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45969.084107291666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45969.084107291666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45969.084107291666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45969.084107291666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45969.084107291666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45969.084107291666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45969.084107291666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45969.084107291666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45969.084107291666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45969.084107291666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45969.084107291666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45969.084107291666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45969.084107291666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45969.084107291666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45969.084107291666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45969.084107291666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45969.084107291666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45969.084107291666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45969.084107291666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45969.084107291666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45969.084107291666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45969.084107291666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45969.084107291666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45969.084107291666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45969.084107291666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45969.084107291666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45969.084107291666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45969.084107291666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45969.084107291666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45969.084107291666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45969.084107291666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45969.084107291666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45969.084107291666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45969.084107291666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45969.084107291666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45969.084107291666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45969.084107291666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45969.084107291666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45969.084107291666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45969.084107291666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45969.084107291666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45969.084107291666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45969.084107291666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45969.084107291666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45969.084107291666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45969.084107291666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45969.084107291666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45969.084107291666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45969.084107291666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45969.084107291666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45969.084107291666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45969.084107291666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45969.084107291666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45969.084107291666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45969.084107291666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45969.084107291666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45969.084107291666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45969.084107291666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45969.084107291666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45969.084107291666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45969.084107291666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45969.084107291666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45969.084107291666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45969.084107291666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45969.084107291666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45969.084107291666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45969.084107291666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45969.084107291666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45969.084107291666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45969.084107291666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45969.084107291666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45969.084107291666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45969.084107291666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45969.084107291666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45969.084107291666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45969.084107291666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45969.084107291666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45969.084107291666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45969.084107291666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45969.084107291666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45969.084107291666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45969.084107291666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45969.084107291666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45969.084107291666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45969.084107291666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45969.084107291666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45969.084107291666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45969.084107291666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45969.084107291666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45969.084107291666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45969.084107291666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45969.084107291666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45969.084107291666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45969.084107291666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45969.084107291666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45969.084107291666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45969.084107291666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45969.084107291666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45969.084107291666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45969.084107291666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45969.084107291666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45969.084107291666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45969.084107291666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45969.084107291666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45969.084107291666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45969.084107291666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45969.084107291666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45969.084107291666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45969.084107291666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45969.084107291666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45969.084107291666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45969.084107291666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45969.084107291666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45969.084107291666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45969.084107291666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45969.084107291666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45969.084107291666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45969.084107291666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45969.084107291666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45969.084107291666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45969.084107291666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45969.084107291666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45969.084107291666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45969.084107291666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45969.084107291666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45969.084107291666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45969.084107291666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45969.084107291666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45969.084107291666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45969.084107291666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45969.084107291666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45969.084107291666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45969.084107291666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45969.084107291666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45969.084107291666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45969.084107291666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45969.084107291666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45969.084107291666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45969.084107291666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45969.084107291666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45969.084107291666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45969.084107291666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45969.084107291666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45969.084107291666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45969.084107291666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45969.084107291666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45969.084107291666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45969.084107291666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45969.084107291666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45969.084107291666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45969.084107291666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45969.084107291666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45969.084107291666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45969.084107291666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45969.084107291666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45969.084107291666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45969.084107291666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45969.084107291666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45969.084107291666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45969.084107291666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45969.084107291666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45969.084107291666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45969.084107291666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45969.084107291666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45969.084107291666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45969.084107291666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45969.084107291666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45969.084107291666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45969.084107291666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45969.084107291666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45969.084107291666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45969.084107291666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45969.084107291666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45969.084107291666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45969.084107291666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45969.084107291666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45969.084107291666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45969.084107291666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45969.084107291666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45969.084107291666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45969.084107291666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45969.084107291666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45969.084107291666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45969.084107291666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45969.084107291666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45969.084107291666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45969.084107291666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45969.084107291666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45969.084107291666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45969.084107291666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45969.084107291666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45969.084107291666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45969.084107291666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45969.084107291666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45969.084107291666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45969.084107291666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45969.084107291666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45969.084107291666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45969.084107291666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45969.084107291666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45969.084107291666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45969.084107291666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45969.084107291666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45969.084107291666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45969.084107291666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45969.084107291666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45969.084107291666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45969.084107291666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45969.084107291666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45969.084107291666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45969.084107291666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45969.084107291666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45969.084107291666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45969.084107291666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45969.084107291666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45969.084107291666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45969.084107291666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45969.084107291666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45969.084107291666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45969.084107291666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45969.084107291666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45969.084107291666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45969.084107291666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45969.084107291666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45969.084107291666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45969.084107291666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45969.084107291666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45969.084107291666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45969.084107291666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45969.084107291666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45969.084107291666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45969.084107291666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45969.084107291666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45969.084107291666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45969.084107291666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45969.084107291666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45969.084107291666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45969.084107291666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45969.084107291666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45969.084107291666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45969.084107291666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45969.084107291666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45969.084107291666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45969.084107291666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45969.084107291666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45969.084107291666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45969.084107291666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45969.084107291666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45969.084107291666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45969.084107291666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45969.084107291666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45969.084107291666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45969.084107291666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45969.084107291666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45969.084107291666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45969.084107291666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45969.084107291666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45969.084107291666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45969.084107291666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45969.084107291666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45969.084107291666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45969.084107291666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45969.084107291666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45969.084107291666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45969.084107291666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45969.084107291666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45969.084107291666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45969.084107291666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45969.084107291666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45969.084107291666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45969.084107291666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45969.084107291666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45969.084107291666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45969.084107291666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45969.084107291666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45969.084107291666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45969.084107291666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45969.084107291666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45969.084107291666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45969.084107291666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45969.084107291666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45969.084107291666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45969.084107291666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45969.084107291666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45969.084107291666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45969.084107291666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45969.084107291666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45969.084107291666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45969.084107291666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45969.084107291666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45969.084107291666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45969.084107291666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45969.084107291666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45969.084107291666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45969.084107291666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45969.084107291666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45969.084107291666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45969.084107291666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45969.084107291666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45969.084107291666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45969.084107291666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45969.084107291666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45969.084107291666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45969.084107291666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45969.084107291666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45969.084107291666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45969.084107291666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45969.084107291666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45969.084107291666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45969.084107291666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45969.084107291666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45969.084107291666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45969.084107291666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45969.084107291666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45969.084107291666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45969.084107291666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45969.084107291666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45969.084107291666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45969.084107291666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45969.084107291666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45969.084107291666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45969.084107291666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45969.084107291666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45969.084107291666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45969.084107291666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45969.084107291666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45969.084107291666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45969.084107291666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45969.084107291666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45969.084107291666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45969.084107291666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45969.084107291666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45969.084107291666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45969.084107291666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45969.084107291666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45969.084107291666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45969.084107291666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45969.084107291666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45969.084107291666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45969.084107291666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45969.084107291666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45969.084107291666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45969.084107291666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45969.084107291666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45969.084107291666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45969.084107291666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45969.084107291666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45969.084107291666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45969.084107291666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45969.084107291666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45969.084107291666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45969.084107291666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45969.084107291666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45969.084107291666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45969.084107291666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45969.084107291666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45969.084107291666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45969.084107291666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45969.084107291666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45969.084107291666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45969.084107291666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45969.084107291666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45969.084107291666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45969.084107291666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45969.084107291666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45969.084107291666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45969.084107291666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45969.084107291666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45969.084107291666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45969.084107291666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45969.084107291666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45969.084107291666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45969.084107291666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45969.084107291666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45969.084107291666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45969.084107291666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45969.084107291666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45969.084107291666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45969.084107291666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45969.084107291666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45969.084107291666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45969.084107291666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45969.084107291666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45969.084107291666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45969.084107291666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45969.084107291666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45969.084107291666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45969.084107291666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45969.084107291666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45969.084107291666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45969.084107291666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45969.084107291666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45969.084107291666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45969.084107291666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45969.084107291666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45969.084107291666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45969.084107291666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45969.084107291666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45969.084107291666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45969.084107291666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45969.084107291666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45969.084107291666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45969.084107291666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45969.084107291666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45969.084107291666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45969.084107291666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45969.084107291666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45969.084107291666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45969.084107291666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45969.084107291666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45969.084107291666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45969.084107291666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45969.084107291666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45969.084107291666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45969.084107291666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45969.084107291666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45969.084107291666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45969.084107291666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45969.084107291666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45969.084107291666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45969.084107291666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45969.084107291666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45969.084107291666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45969.084107291666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45969.084107291666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45969.084107291666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45969.084107291666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45969.084107291666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45969.084107291666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45969.084107291666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45969.084107291666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45969.084107291666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45969.084107291666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45969.084107291666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45969.084107291666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45969.084107291666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45969.084107291666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45969.084107291666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45969.084107291666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45969.084107291666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45969.084107291666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45969.084107291666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45969.084107291666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45969.084107291666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45969.084107291666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45969.084107291666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45969.084107291666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45969.084107291666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45969.084107291666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45969.084107291666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45969.084107291666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45969.084107291666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45969.084107291666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45969.084107291666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45969.084107291666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45969.084107291666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45969.084107291666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45969.084107291666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45969.084107291666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45969.084107291666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45969.084107291666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45969.084107291666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45969.084107291666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45969.084107291666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45969.084107291666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45969.084107291666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45969.084107291666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45969.084107291666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45969.084107291666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45969.084107291666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45969.084107291666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45969.084107291666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45969.084107291666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45969.084107291666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45969.084107291666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45969.084107291666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45969.084107291666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45969.084107407405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45969.084107407405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45969.084107407405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45969.084107407405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45969.084107407405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45969.084107407405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45969.084107407405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45969.084107407405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45969.084107407405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45969.084107407405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45969.084107407405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45969.084107407405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45969.084107407405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45969.084107407405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45969.084107407405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45969.084107407405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45969.084107407405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45969.084107407405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45969.084107407405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45969.084107407405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45969.084107407405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45969.084107407405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45969.084107407405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45969.084107407405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45969.084107407405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45969.084107407405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45969.084107407405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45969.084107407405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45969.084107407405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45969.084107407405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45969.084107407405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45969.084107407405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45969.084107407405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45969.084107407405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45969.084107407405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45969.084107407405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45969.084107407405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45969.084107407405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45969.084107407405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45969.084107407405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45969.084107407405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45969.084107407405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45969.084107407405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45969.084107407405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45969.084107407405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45969.084107407405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45969.084107407405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45969.084107407405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45969.084107407405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45969.084107407405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45969.084107407405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45969.084107407405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45969.084107407405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45969.084107407405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45969.084107407405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45969.084107407405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45969.084107407405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45969.084107407405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45969.084107407405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45969.084107407405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45969.084107407405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45969.084107407405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45969.084107407405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45969.084107407405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45969.084107407405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45969.084107407405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45969.084107407405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45969.084107407405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45969.084107407405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45969.084107407405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45969.084107407405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45969.084107407405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45969.084107407405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45969.084107407405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45969.084107407405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45969.084107407405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45969.084107407405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45969.084107407405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45969.084107407405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45969.084107407405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45969.084107407405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45969.084107407405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45969.084107407405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45969.084107407405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45969.084107407405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45969.084107407405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45969.084107407405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45969.084107407405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45969.084107407405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45969.084107407405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45969.084107407405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45969.084107407405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45969.084107407405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45969.084107407405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45969.084107407405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45969.084107407405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45969.084107407405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45969.084107407405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45969.084107407405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45969.084107407405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45969.084107407405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45969.084107407405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45969.084107407405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45969.084107407405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45969.084107407405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45969.084107407405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45969.084107407405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45969.084107407405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45969.084107407405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45969.084107407405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45969.084107407405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45969.084107407405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45969.084107407405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45969.084107407405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45969.084107407405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45969.084107407405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45969.084107407405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45969.084107407405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45969.084107407405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45969.084107407405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45969.084107407405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45969.084107407405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45969.084107407405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45969.084107407405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45969.084107407405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45969.084107407405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45969.084107407405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45969.084107407405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45969.084107407405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45969.084107407405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45969.084107407405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45969.084107407405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45969.084107407405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45969.084107407405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45969.084107407405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45969.084107407405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45969.084107407405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45969.084107407405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45969.084107407405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45969.084107407405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45969.084107407405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45969.084107407405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45969.084107407405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45969.084107407405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45969.084107407405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45969.084107407405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45969.084107407405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45969.084107407405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45969.084107407405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45969.084107407405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45969.084107407405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45969.084107407405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45969.084107407405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45969.084107407405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45969.084107407405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45969.084107407405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45969.084107407405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45969.084107407405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45969.084107407405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45969.084107407405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45969.084107407405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45969.084107407405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45969.084107407405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45969.084107407405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45969.084107407405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45969.084107407405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45969.084107407405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45969.084107407405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45969.084107407405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45969.084107407405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45969.084107407405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45969.084107407405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45969.084107407405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45969.084107407405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45969.084107407405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45969.084107407405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45969.084107407405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45969.084107407405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45969.084107407405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45969.084107407405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45969.084107407405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45969.084107407405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45969.084107407405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45969.084107407405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45969.084107407405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45969.084107407405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45969.084107407405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45969.084107407405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45969.084107407405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45969.084107407405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45969.084107407405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45969.084107407405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45969.084107407405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45969.084107407405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45969.084107407405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45969.084107407405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45969.084107407405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45969.084107407405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45969.084107407405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45969.084107407405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45969.084107407405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45969.084107407405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45969.084107407405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45969.084107407405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45969.084107407405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45969.084107407405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45969.084107407405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45969.084107407405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45969.084107407405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45969.084107407405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45969.084107407405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45969.084107407405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45969.084107407405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45969.084107407405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45969.084107407405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45969.084107407405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45969.084107407405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45969.084107407405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45969.084107407405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45969.084107407405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45969.084107407405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45969.084107407405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45969.084107407405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45969.084107407405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45969.084107407405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45969.084107407405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45969.084107407405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45969.084107407405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45969.084107407405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45969.084107407405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45969.084107407405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45969.084107407405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45969.084107407405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45969.084107407405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45969.084107407405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45969.084107407405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45969.084107407405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45969.084107407405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45969.084107407405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45969.084107407405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45969.084107407405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45969.084107407405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45969.084107407405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45969.084107407405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45969.084107407405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45969.084107407405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45969.084107407405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45969.084107407405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45969.084107407405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45969.084107407405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45969.084107407405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45969.084107407405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45969.084107407405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45969.084107407405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45969.084107407405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45969.084107407405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45969.084107407405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45969.084107407405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45969.084107407405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45969.084107407405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45969.084107407405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45969.084107407405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45969.084107407405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45969.084107407405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45969.084107407405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45969.084107407405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45969.084107407405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45969.084107407405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45969.084107407405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45969.084107407405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45969.084107407405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45969.084107407405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45969.084107407405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45969.084107407405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45969.084107407405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45969.084107407405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45969.084107407405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45969.084107407405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45969.084107407405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45969.084107407405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45969.084107407405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45969.084107407405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45969.084107407405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45969.084107407405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45969.084107407405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45969.084107407405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45969.084107407405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45969.084107407405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45969.084107407405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45969.084107407405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45969.084107407405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45969.084107407405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45969.084107407405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45969.084107407405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45969.084107407405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45969.084107407405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45969.084107407405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45969.084107407405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45969.084107407405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45969.084107407405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45969.084107407405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45969.084107407405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45969.084107407405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45969.084107407405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45969.084107407405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45969.084107407405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45969.084107407405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45969.084107407405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45969.084107407405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45969.084107407405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45969.084107407405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45969.084107407405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45969.084107407405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45969.084107407405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45969.084107407405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45969.084107407405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45969.084107407405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45969.084107407405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45969.084107407405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45969.084107407405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45969.084107407405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45969.084107407405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45969.084107407405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45969.084107407405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45969.084107407405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45969.084107407405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45969.084107407405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45969.084107407405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45969.084107407405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45969.084107407405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45969.084107407405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45969.084107407405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45969.084107407405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45969.084107407405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45969.084107407405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45969.084107407405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45969.084107407405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45969.084107407405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45969.084107407405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45969.084107407405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45969.084107407405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45969.084107407405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45969.084107407405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45969.084107407405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45969.084107407405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45969.084107407405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45969.084107407405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45969.084107407405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45969.084107407405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45969.084107407405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45969.084107407405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45969.084107407405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45969.084107407405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45969.084107407405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45969.084107407405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265.60338969907025</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ca="1">IFERROR(NOW()-F3,"")</f>
        <v>45969.084107291666</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45969.084107291666</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45969.084107291666</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45969.084107291666</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45969.084107291666</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45969.084107291666</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45969.084107291666</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45969.084107291666</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45969.084107291666</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45969.084107291666</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45969.084107291666</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45969.084107291666</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45969.084107291666</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45969.084107291666</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45969.084107291666</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45969.084107291666</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45969.084107291666</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45969.084107291666</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45969.084107291666</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45969.084107291666</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45969.084107291666</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45969.084107291666</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45969.084107291666</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45969.084107291666</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45969.084107291666</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45969.084107291666</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45969.084107291666</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45969.084107291666</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45969.084107291666</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45969.084107291666</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45969.084107291666</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45969.084107291666</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45969.084107291666</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45969.084107291666</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45969.084107291666</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45969.084107291666</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45969.084107291666</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45969.084107291666</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45969.084107291666</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45969.084107291666</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45969.084107291666</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45969.084107291666</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45969.084107291666</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45969.084107291666</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45969.084107291666</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45969.084107291666</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45969.084107291666</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45969.084107291666</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45969.084107291666</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45969.084107291666</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45969.084107291666</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45969.084107291666</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45969.084107291666</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45969.084107291666</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45969.084107291666</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45969.084107291666</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45969.084107291666</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45969.084107291666</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45969.084107291666</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45969.084107291666</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45969.084107291666</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45969.084107291666</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45969.084107291666</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45969.084107291666</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45969.084107291666</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45969.084107291666</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45969.084107291666</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45969.084107291666</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45969.084107291666</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45969.084107291666</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45969.084107291666</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45969.084107291666</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45969.084107291666</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45969.084107291666</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45969.084107291666</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45969.084107291666</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45969.084107291666</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45969.084107291666</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45969.084107291666</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45969.084107291666</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45969.084107291666</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45969.084107291666</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45969.084107291666</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45969.084107291666</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45969.084107291666</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45969.084107291666</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45969.084107291666</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45969.084107291666</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45969.084107291666</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45969.084107291666</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45969.084107291666</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45969.084107291666</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45969.084107291666</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45969.084107291666</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45969.084107291666</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45969.084107291666</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45969.084107291666</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45969.084107291666</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45969.084107291666</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45969.084107291666</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45969.084107291666</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45969.084107291666</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39109</v>
      </c>
      <c r="B2" s="37" t="str">
        <f>IFERROR(VLOOKUP(D2,DB!A:K,11,0),"")</f>
        <v>R5</v>
      </c>
      <c r="C2" s="37">
        <v>3</v>
      </c>
      <c r="D2" s="107" t="s">
        <v>36011</v>
      </c>
      <c r="E2" s="37" t="s">
        <v>39021</v>
      </c>
      <c r="F2" s="38">
        <v>45891.832060185188</v>
      </c>
      <c r="G2" s="122">
        <f ca="1">IFERROR(NOW()-F2,"")</f>
        <v>77.25204710647813</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2">
        <f t="shared" ref="G3" ca="1" si="0">IFERROR(NOW()-F3,"")</f>
        <v>42.895229976849805</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ca="1">IFERROR(NOW()-F4,"")</f>
        <v>20.422996180554037</v>
      </c>
      <c r="H4" s="131">
        <v>45948.661111111112</v>
      </c>
      <c r="I4" s="130" t="str">
        <f>IFERROR(VLOOKUP(D4,DB!A:F,6,0),"")</f>
        <v>SCECO</v>
      </c>
      <c r="J4" s="130" t="str">
        <f>IFERROR(VLOOKUP(D4,DB!A:G,7,0),"")</f>
        <v>Dead</v>
      </c>
      <c r="K4" s="130" t="s">
        <v>39114</v>
      </c>
      <c r="L4" s="130" t="str">
        <f>IFERROR(VLOOKUP(D4,DB!A:I,9,0),"")</f>
        <v>Latis</v>
      </c>
    </row>
    <row r="5" spans="1:13" ht="15">
      <c r="A5" s="130" t="s">
        <v>39115</v>
      </c>
      <c r="B5" s="130" t="str">
        <f>IFERROR(VLOOKUP(D5,DB!A:K,11,0),"")</f>
        <v>R5</v>
      </c>
      <c r="C5" s="130">
        <v>1</v>
      </c>
      <c r="D5" s="130" t="s">
        <v>32330</v>
      </c>
      <c r="E5" s="107" t="s">
        <v>39021</v>
      </c>
      <c r="F5" s="131">
        <v>45968.848599537036</v>
      </c>
      <c r="G5" s="132">
        <f ca="1">IFERROR(NOW()-F5,"")</f>
        <v>0.23550775463081663</v>
      </c>
      <c r="H5" s="131">
        <v>45968.827465277776</v>
      </c>
      <c r="I5" s="130" t="str">
        <f>IFERROR(VLOOKUP(D5,DB!A:F,6,0),"")</f>
        <v>SCECO</v>
      </c>
      <c r="J5" s="130" t="str">
        <f>IFERROR(VLOOKUP(D5,DB!A:G,7,0),"")</f>
        <v>Dead</v>
      </c>
      <c r="K5" s="130" t="s">
        <v>39116</v>
      </c>
      <c r="L5" s="130" t="str">
        <f>IFERROR(VLOOKUP(D5,DB!A:I,9,0),"")</f>
        <v>Latis</v>
      </c>
    </row>
    <row r="6" spans="1:13" ht="15">
      <c r="A6" s="130"/>
      <c r="B6" s="130" t="str">
        <f>IFERROR(VLOOKUP(D6,DB!A:K,11,0),"")</f>
        <v/>
      </c>
      <c r="C6" s="130"/>
      <c r="D6" s="130"/>
      <c r="E6" s="130"/>
      <c r="F6" s="131"/>
      <c r="G6" s="132">
        <f ca="1">IFERROR(NOW()-F6,"")</f>
        <v>45969.084107291666</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45969.084107291666</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45969.084107291666</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45969.084107291666</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45969.084107291666</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45969.084107291666</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45969.084107291666</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45969.084107291666</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45969.084107291666</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45969.084107291666</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45969.084107291666</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45969.084107291666</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45969.084107291666</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45969.084107291666</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45969.084107291666</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45969.084107291666</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45969.084107291666</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45969.084107291666</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45969.084107291666</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45969.084107291666</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45969.084107291666</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45969.084107291666</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45969.084107291666</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45969.084107291666</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45969.084107291666</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45969.084107291666</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45969.084107291666</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45969.084107291666</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45969.084107291666</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45969.084107291666</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45969.084107291666</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45969.084107291666</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45969.084107291666</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45969.084107291666</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45969.084107291666</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45969.084107291666</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45969.084107291666</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45969.084107291666</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45969.084107291666</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45969.084107291666</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45969.084107291666</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45969.084107291666</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45969.084107291666</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45969.084107291666</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45969.084107291666</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45969.084107291666</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45969.084107291666</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45969.084107291666</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45969.084107291666</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45969.084107291666</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45969.084107291666</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45969.084107291666</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45969.084107291666</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45969.084107291666</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45969.084107291666</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45969.084107291666</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45969.084107291666</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45969.084107291666</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45969.084107291666</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45969.084107291666</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45969.084107291666</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45969.084107291666</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45969.084107291666</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45969.084107291666</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45969.084107291666</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45969.084107291666</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45969.084107291666</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45969.084107291666</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45969.084107291666</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45969.084107291666</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45969.084107291666</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45969.084107291666</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45969.084107291666</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45969.084107291666</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45969.084107291666</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45969.084107291666</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45969.084107291666</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45969.084107291666</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45969.084107291666</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45969.084107291666</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45969.084107291666</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45969.084107291666</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45969.084107291666</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45969.084107291666</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45969.084107291666</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45969.084107291666</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45969.084107291666</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45969.084107291666</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45969.084107291666</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45969.084107291666</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45969.084107291666</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45969.084107291666</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45969.084107291666</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45969.084107291666</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45969.084107291666</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45969.084107291666</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45969.084107291666</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45969.084107291666</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45969.084107291666</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45969.084107291666</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45969.084107291666</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45969.084107291666</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45969.084107291666</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45969.084107291666</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45969.084107291666</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45969.084107291666</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45969.084107291666</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45969.084107291666</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45969.084107291666</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45969.084107291666</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45969.084107291666</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45969.084107291666</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45969.084107291666</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45969.084107291666</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45969.084107291666</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45969.084107291666</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45969.084107291666</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45969.084107291666</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45969.084107291666</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45969.084107291666</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45969.084107291666</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45969.084107291666</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45969.084107291666</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45969.084107291666</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45969.084107291666</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45969.084107291666</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45969.084107291666</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45969.084107291666</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45969.084107291666</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45969.084107291666</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45969.084107291666</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45969.084107291666</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45969.084107291666</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45969.084107291666</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45969.084107291666</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45969.084107291666</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45969.084107291666</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45969.084107291666</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45969.084107291666</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45969.084107291666</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45969.084107291666</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45969.084107291666</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45969.084107291666</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45969.084107291666</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45969.084107291666</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45969.084107291666</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45969.084107291666</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45969.084107291666</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45969.084107291666</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45969.084107291666</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45969.084107291666</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45969.084107291666</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45969.084107291666</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45969.084107291666</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45969.084107291666</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45969.084107291666</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45969.084107291666</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45969.084107291666</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45969.084107291666</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45969.084107291666</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45969.084107291666</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45969.084107291666</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45969.084107291666</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45969.084107291666</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45969.084107291666</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45969.084107291666</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45969.084107291666</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45969.084107291666</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45969.084107291666</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45969.084107291666</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45969.084107291666</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45969.084107291666</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45969.084107291666</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45969.084107291666</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45969.084107291666</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45969.084107291666</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45969.084107291666</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45969.084107291666</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45969.084107291666</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45969.084107291666</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45969.084107291666</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45969.084107291666</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45969.084107291666</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45969.084107291666</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45969.084107291666</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45969.084107291666</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45969.084107291666</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45969.084107291666</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45969.084107291666</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45969.084107291666</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45969.084107291666</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45969.084107291666</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45969.084107291666</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45969.084107291666</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45969.084107291666</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45969.084107291666</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45969.084107291666</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45969.084107291666</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45969.084107291666</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45969.084107291666</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45969.084107291666</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45969.084107291666</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45969.084107291666</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45969.084107291666</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45969.084107291666</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45969.084107291666</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45969.084107291666</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45969.084107291666</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45969.084107291666</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45969.084107291666</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45969.084107291666</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45969.084107291666</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45969.084107291666</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45969.084107291666</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45969.084107291666</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45969.084107291666</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45969.084107291666</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45969.084107291666</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45969.084107291666</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45969.084107291666</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45969.084107291666</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45969.084107291666</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45969.084107291666</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45969.084107291666</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45969.084107291666</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45969.084107291666</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45969.084107291666</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45969.084107291666</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45969.084107291666</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45969.084107291666</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45969.084107291666</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45969.084107291666</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45969.084107291666</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45969.084107291666</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45969.084107291666</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45969.084107291666</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45969.084107291666</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45969.084107291666</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45969.084107291666</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45969.084107291666</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45969.084107291666</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45969.084107291666</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45969.084107291666</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45969.084107291666</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45969.084107291666</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45969.084107291666</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45969.084107291666</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45969.084107291666</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45969.084107291666</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45969.084107291666</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45969.084107291666</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45969.084107291666</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45969.084107291666</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45969.084107291666</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45969.084107291666</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45969.084107291666</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45969.084107291666</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45969.084107291666</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45969.084107291666</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45969.084107291666</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45969.084107291666</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45969.084107291666</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45969.084107291666</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45969.084107291666</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45969.084107291666</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45969.084107291666</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45969.084107291666</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45969.084107291666</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45969.084107291666</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45969.084107291666</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45969.084107291666</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45969.084107291666</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45969.084107291666</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K8" sqref="K8"/>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37495</v>
      </c>
      <c r="E2" s="61" t="s">
        <v>39021</v>
      </c>
      <c r="F2" s="144">
        <v>45968.900740740741</v>
      </c>
      <c r="G2" s="145">
        <f ca="1">IFERROR(NOW()-F2,"-")</f>
        <v>0.18336655092571164</v>
      </c>
      <c r="H2" s="146">
        <v>45968.893738425926</v>
      </c>
      <c r="I2" s="86" t="str">
        <f>IFERROR(VLOOKUP(D2,DB!A:F,6,0),"")</f>
        <v>Generator-SG</v>
      </c>
      <c r="J2" s="61" t="str">
        <f>IFERROR(VLOOKUP(D2,DB!A:G,7,0),"")</f>
        <v>Dead</v>
      </c>
      <c r="K2" s="147" t="s">
        <v>39118</v>
      </c>
      <c r="L2" s="148" t="str">
        <f>IFERROR(VLOOKUP(D2,DB!A:I,9,0),"")</f>
        <v>Latis</v>
      </c>
    </row>
    <row r="3" spans="1:12" ht="31.5" customHeight="1">
      <c r="A3" s="86"/>
      <c r="B3" s="61" t="str">
        <f>IFERROR(VLOOKUP(D3,DB!A:K,11,0),"")</f>
        <v/>
      </c>
      <c r="C3" s="61"/>
      <c r="D3" s="61"/>
      <c r="E3" s="61"/>
      <c r="F3" s="144"/>
      <c r="G3" s="145">
        <f ca="1">IFERROR(NOW()-F3,"-")</f>
        <v>45969.084107291666</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45969.084107291666</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45969.084107291666</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45969.084107291666</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45969.084107291666</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45969.084107291666</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45969.084107291666</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45969.084107291666</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45969.084107291666</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45969.084107291666</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45969.084107291666</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45969.084107291666</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45969.084107291666</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45969.084107291666</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45969.084107291666</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45969.084107291666</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45969.084107291666</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45969.084107291666</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2025-11-07T23:02:38Z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